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ПОПРАВКИ\"/>
    </mc:Choice>
  </mc:AlternateContent>
  <xr:revisionPtr revIDLastSave="0" documentId="13_ncr:1_{AE154233-7953-4776-A5E8-1210D423EC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Ведом!$F$18:$M$40</definedName>
    <definedName name="_xlnm._FilterDatabase" localSheetId="0" hidden="1">Ведом!$G$18:$M$40</definedName>
    <definedName name="Print_Titles" localSheetId="0">Ведом!#REF!</definedName>
    <definedName name="_xlnm.Print_Titles" localSheetId="0">Ведом!$16:$16</definedName>
    <definedName name="Имя_ГРБС" localSheetId="0">Ведом!$V$17:$V$18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0" i="17" l="1"/>
  <c r="Q40" i="17"/>
  <c r="N40" i="17"/>
  <c r="R24" i="17"/>
  <c r="R23" i="17" s="1"/>
  <c r="T34" i="17"/>
  <c r="T33" i="17"/>
  <c r="T26" i="17"/>
  <c r="T25" i="17"/>
  <c r="Q33" i="17"/>
  <c r="Q27" i="17"/>
  <c r="Q26" i="17"/>
  <c r="O32" i="17"/>
  <c r="O25" i="17"/>
  <c r="Q25" i="17" s="1"/>
  <c r="Q24" i="17" s="1"/>
  <c r="Q23" i="17" s="1"/>
  <c r="N38" i="17"/>
  <c r="N36" i="17"/>
  <c r="N34" i="17"/>
  <c r="N33" i="17"/>
  <c r="N31" i="17"/>
  <c r="N30" i="17"/>
  <c r="N29" i="17"/>
  <c r="N28" i="17"/>
  <c r="N27" i="17"/>
  <c r="N26" i="17"/>
  <c r="L37" i="17"/>
  <c r="L35" i="17"/>
  <c r="L32" i="17"/>
  <c r="N32" i="17" s="1"/>
  <c r="L30" i="17"/>
  <c r="L28" i="17"/>
  <c r="L25" i="17"/>
  <c r="L24" i="17" s="1"/>
  <c r="L23" i="17" s="1"/>
  <c r="T21" i="17"/>
  <c r="T20" i="17"/>
  <c r="R19" i="17"/>
  <c r="Q21" i="17"/>
  <c r="Q20" i="17"/>
  <c r="O19" i="17"/>
  <c r="N20" i="17"/>
  <c r="N21" i="17"/>
  <c r="L19" i="17"/>
  <c r="P37" i="17"/>
  <c r="S37" i="17"/>
  <c r="M37" i="17"/>
  <c r="N37" i="17" s="1"/>
  <c r="P35" i="17"/>
  <c r="S35" i="17"/>
  <c r="M35" i="17"/>
  <c r="N35" i="17" s="1"/>
  <c r="P30" i="17"/>
  <c r="S30" i="17"/>
  <c r="M30" i="17"/>
  <c r="P28" i="17"/>
  <c r="S28" i="17"/>
  <c r="M28" i="17"/>
  <c r="P32" i="17"/>
  <c r="Q32" i="17" s="1"/>
  <c r="S32" i="17"/>
  <c r="T32" i="17" s="1"/>
  <c r="M32" i="17"/>
  <c r="P25" i="17"/>
  <c r="S25" i="17"/>
  <c r="M25" i="17"/>
  <c r="N25" i="17" s="1"/>
  <c r="N24" i="17" s="1"/>
  <c r="N23" i="17" s="1"/>
  <c r="O24" i="17" l="1"/>
  <c r="O23" i="17" s="1"/>
  <c r="M24" i="17"/>
  <c r="M23" i="17" s="1"/>
  <c r="S24" i="17"/>
  <c r="P24" i="17"/>
  <c r="P23" i="17" s="1"/>
  <c r="P19" i="17"/>
  <c r="Q19" i="17" s="1"/>
  <c r="S19" i="17"/>
  <c r="T19" i="17" s="1"/>
  <c r="M19" i="17"/>
  <c r="N19" i="17" s="1"/>
  <c r="S23" i="17" l="1"/>
  <c r="T23" i="17" s="1"/>
  <c r="T24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<sst xmlns="http://schemas.openxmlformats.org/spreadsheetml/2006/main" count="545" uniqueCount="126">
  <si>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</si>
  <si>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</si>
  <si>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</si>
  <si>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</si>
  <si>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</si>
  <si>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</si>
  <si>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</si>
  <si>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</si>
  <si>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</si>
  <si>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</si>
  <si>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</si>
  <si>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</si>
  <si>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</si>
  <si>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</si>
  <si>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</si>
  <si>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</si>
  <si>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</si>
  <si>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</si>
  <si>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</si>
  <si>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</si>
  <si>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</si>
  <si>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</si>
  <si>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</si>
  <si>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</si>
  <si>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</si>
  <si>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</si>
  <si>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</si>
  <si>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</si>
  <si>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</si>
  <si>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</si>
  <si>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</si>
  <si>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</si>
  <si>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</si>
  <si>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</si>
  <si>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</si>
  <si>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</si>
  <si>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</si>
  <si>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</si>
  <si>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</si>
  <si>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</si>
  <si>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</si>
  <si>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</si>
  <si>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</si>
  <si>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</si>
  <si>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</si>
  <si>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</si>
  <si>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</si>
  <si>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</si>
  <si>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</si>
  <si>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</si>
  <si>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</si>
  <si>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</si>
  <si>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</si>
  <si>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</si>
  <si>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</si>
  <si>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</si>
  <si>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</si>
  <si>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</si>
  <si>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</si>
  <si>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</si>
  <si>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</si>
  <si>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</si>
  <si>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</si>
  <si>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</si>
  <si>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</si>
  <si>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</si>
  <si>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</si>
  <si>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</si>
  <si>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</si>
  <si>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</si>
  <si>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</si>
  <si>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</si>
  <si>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</si>
  <si>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</si>
  <si>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</si>
  <si>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</si>
  <si>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</si>
  <si>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</si>
  <si>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</si>
  <si>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</si>
  <si>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</si>
  <si>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</si>
  <si>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</si>
  <si>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</si>
  <si>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</si>
  <si>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</si>
  <si>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</si>
  <si>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</si>
  <si>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</si>
  <si>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</si>
  <si>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</si>
  <si>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</si>
  <si>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</si>
  <si>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</si>
  <si>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</si>
  <si>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</si>
  <si>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</si>
  <si>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</si>
  <si>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</si>
  <si>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</si>
  <si>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 xml:space="preserve"> Закупка товаров, работ и услуг для обеспечения государственных (муниципальных) нужд</t>
  </si>
  <si>
    <t>00200 G0850</t>
  </si>
  <si>
    <t>(тыс.руб.)</t>
  </si>
  <si>
    <t>Благоустройство территории муниципального образования</t>
  </si>
  <si>
    <t>60000 00130</t>
  </si>
  <si>
    <t>Озеленение территории муниципального образования</t>
  </si>
  <si>
    <t>60000 00150</t>
  </si>
  <si>
    <t>Расходы на благоустройство территории муниципального образования за счёт субсидии из бюджета Санкт-Петербурга</t>
  </si>
  <si>
    <t>60000 S2500</t>
  </si>
  <si>
    <t>Расходы на организацию благоустройства территории за счёт средств местного бюджета</t>
  </si>
  <si>
    <t>60000 М2500</t>
  </si>
  <si>
    <t>Расходы на озеленение территории муниципального образования за счёт субсидии из бюджета Санкт-Петербурга</t>
  </si>
  <si>
    <t>60000 S2510</t>
  </si>
  <si>
    <t>Расходы на осуществление работ в сфере озеленения за счёт средств местного бюджета</t>
  </si>
  <si>
    <t>60000 М2510</t>
  </si>
  <si>
    <t>Бюджетные ассигнования сответствуют объему, предусмотренному проектом Закона Санкт-Петербурга "О бюджете Санкт-Петербурга на 2023 год и на плановый период 2024 и 2025 годов", принятом во 2-м чтении. Увеличение субвенции в 2023 году - на 210,5 тыс.руб., в 2024 году - 220,7 тыс.руб., в 2025 году - 230,8 тыс.руб.</t>
  </si>
  <si>
    <t>Сумма на 2023 год 1-е чтение</t>
  </si>
  <si>
    <t>Сумма на 2023 год 2-е чтение</t>
  </si>
  <si>
    <t>Изменение +/-</t>
  </si>
  <si>
    <t>Сумма на 2024 год 1-е чтение</t>
  </si>
  <si>
    <t>Сумма на 2024 год 2-е чтение</t>
  </si>
  <si>
    <t>Сумма на 2025 год 1-е чтение</t>
  </si>
  <si>
    <t>Сумма на 2025 год 2-е чтение</t>
  </si>
  <si>
    <r>
      <t xml:space="preserve">Учтен объем субсидий бюджету МО № 72 на 2023 год, предусмотренный проектом Закона Санкт-Петербурга "О бюджете Санкт-Петербурга на 2023 год и на плановый период 2024 и 2025 годов", принятом во 2-м чтении, в общей сумме 25 877,9 тыс.руб. </t>
    </r>
    <r>
      <rPr>
        <sz val="10"/>
        <rFont val="Calibri"/>
        <family val="2"/>
        <charset val="204"/>
        <scheme val="minor"/>
      </rPr>
      <t>Бюджетные</t>
    </r>
    <r>
      <rPr>
        <i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ассигнования</t>
    </r>
    <r>
      <rPr>
        <i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в 2024 и 2025 году были перераспределены в рамках утвержденных целевых статей в соответствии с муниципальной программой внутригородского муниципального образования города федерального значения Санкт-Петербурга муниципального округа № 72 благоустройства территории на 2023 год и плановый период 2024 и 2025 годов, утвержденной Постановлением МА МО МО № 72 от 30.11.2022 года № 185</t>
    </r>
  </si>
  <si>
    <t>Вносит депутат П.Е.Швец
21.11.2022</t>
  </si>
  <si>
    <r>
      <rPr>
        <b/>
        <sz val="10"/>
        <rFont val="Arial"/>
        <family val="2"/>
        <charset val="204"/>
      </rPr>
      <t xml:space="preserve">Поправка </t>
    </r>
    <r>
      <rPr>
        <sz val="10"/>
        <rFont val="Arial"/>
        <family val="2"/>
        <charset val="204"/>
      </rPr>
      <t xml:space="preserve">
ко 2-му чтению проекта решения Муниципального совета внутригородского муниципального образования города федерального значения Санкт-Петербурга муниципального округа №72 «Об утверждении бюджета внутригородского муниципального образования города федерального значения Санкт-Петербурга муниципального округа № 72 на 2023 год и плановый период 2024 и 2025 годов» во втором чтении в соответствии с приложениями 9, 11 Закона Санкт-Петербурга "О бюджете Санкт-Петербурга на 2023 год и плановый период 2024 и 2025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</si>
</sst>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left"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6" fontId="8" fillId="9" borderId="1" xfId="1" applyNumberFormat="1" applyFont="1" applyFill="1" applyBorder="1" applyAlignment="1">
      <alignment horizontal="center" vertical="center" wrapText="1"/>
    </xf>
    <xf numFmtId="167" fontId="8" fillId="9" borderId="1" xfId="1" applyNumberFormat="1" applyFont="1" applyFill="1" applyBorder="1" applyAlignment="1">
      <alignment horizontal="center" vertical="center"/>
    </xf>
    <xf numFmtId="49" fontId="8" fillId="9" borderId="1" xfId="1" applyNumberFormat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vertical="center"/>
    </xf>
    <xf numFmtId="49" fontId="11" fillId="0" borderId="1" xfId="1" applyNumberFormat="1" applyFont="1" applyBorder="1" applyAlignment="1">
      <alignment horizontal="center" vertical="center"/>
    </xf>
    <xf numFmtId="49" fontId="11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9" fillId="10" borderId="1" xfId="1" applyFont="1" applyFill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8" fillId="9" borderId="4" xfId="1" applyFont="1" applyFill="1" applyBorder="1" applyAlignment="1">
      <alignment horizontal="left" vertical="center" wrapText="1"/>
    </xf>
    <xf numFmtId="0" fontId="8" fillId="9" borderId="2" xfId="1" applyFont="1" applyFill="1" applyBorder="1" applyAlignment="1">
      <alignment horizontal="left" vertical="center" wrapText="1"/>
    </xf>
    <xf numFmtId="0" fontId="8" fillId="9" borderId="3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1" fontId="1" fillId="0" borderId="0" xfId="1" applyNumberFormat="1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top" wrapText="1"/>
    </xf>
    <xf numFmtId="49" fontId="11" fillId="0" borderId="2" xfId="1" applyNumberFormat="1" applyFont="1" applyBorder="1" applyAlignment="1">
      <alignment horizontal="left" vertical="top" wrapText="1"/>
    </xf>
    <xf numFmtId="49" fontId="11" fillId="0" borderId="3" xfId="1" applyNumberFormat="1" applyFont="1" applyBorder="1" applyAlignment="1">
      <alignment horizontal="left" vertical="top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7" borderId="4" xfId="1" applyFont="1" applyFill="1" applyBorder="1" applyAlignment="1">
      <alignment horizontal="left" vertical="center" wrapText="1"/>
    </xf>
    <xf numFmtId="0" fontId="8" fillId="7" borderId="2" xfId="1" applyFont="1" applyFill="1" applyBorder="1" applyAlignment="1">
      <alignment horizontal="left" vertical="center" wrapText="1"/>
    </xf>
    <xf numFmtId="0" fontId="8" fillId="7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165" fontId="8" fillId="8" borderId="1" xfId="1" applyNumberFormat="1" applyFont="1" applyFill="1" applyBorder="1" applyAlignment="1">
      <alignment horizontal="right" vertical="center"/>
    </xf>
    <xf numFmtId="1" fontId="8" fillId="8" borderId="4" xfId="1" applyNumberFormat="1" applyFont="1" applyFill="1" applyBorder="1" applyAlignment="1">
      <alignment horizontal="center" vertical="center"/>
    </xf>
    <xf numFmtId="1" fontId="8" fillId="8" borderId="2" xfId="1" applyNumberFormat="1" applyFont="1" applyFill="1" applyBorder="1" applyAlignment="1">
      <alignment horizontal="center" vertical="center"/>
    </xf>
    <xf numFmtId="1" fontId="8" fillId="8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7"/>
  <sheetViews>
    <sheetView showGridLines="0" tabSelected="1" zoomScale="115" zoomScaleNormal="115" workbookViewId="0">
      <selection activeCell="L47" sqref="L47"/>
    </sheetView>
  </sheetViews>
  <sheetFormatPr defaultColWidth="9.109375" defaultRowHeight="13.2" x14ac:dyDescent="0.25"/>
  <cols>
    <col min="1" max="4" width="2.109375" style="55" customWidth="1"/>
    <col min="5" max="5" width="2.33203125" style="55" customWidth="1"/>
    <col min="6" max="6" width="1.6640625" style="1" customWidth="1"/>
    <col min="7" max="7" width="28.88671875" style="5" customWidth="1"/>
    <col min="8" max="8" width="4" style="6" customWidth="1"/>
    <col min="9" max="9" width="5.5546875" style="7" customWidth="1"/>
    <col min="10" max="10" width="10.88671875" style="7" customWidth="1"/>
    <col min="11" max="11" width="4.33203125" style="7" customWidth="1"/>
    <col min="12" max="12" width="8.44140625" style="7" customWidth="1"/>
    <col min="13" max="13" width="8.33203125" style="8" customWidth="1"/>
    <col min="14" max="15" width="8.6640625" style="8" customWidth="1"/>
    <col min="16" max="18" width="8.44140625" style="9" customWidth="1"/>
    <col min="19" max="19" width="8.33203125" style="1" customWidth="1"/>
    <col min="20" max="20" width="8.5546875" style="1" customWidth="1"/>
    <col min="21" max="21" width="9.109375" style="1"/>
    <col min="22" max="22" width="5.44140625" style="1" customWidth="1"/>
    <col min="23" max="16384" width="9.109375" style="1"/>
  </cols>
  <sheetData>
    <row r="1" spans="1:20" s="59" customFormat="1" ht="9.7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20" s="59" customFormat="1" ht="30.6" customHeight="1" x14ac:dyDescent="0.2">
      <c r="A2" s="168" t="s">
        <v>124</v>
      </c>
      <c r="B2" s="168"/>
      <c r="C2" s="168"/>
      <c r="D2" s="168"/>
      <c r="E2" s="168"/>
      <c r="F2" s="168"/>
      <c r="G2" s="168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20" s="59" customFormat="1" ht="10.199999999999999" customHeight="1" x14ac:dyDescent="0.2">
      <c r="A3" s="166" t="s">
        <v>125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30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2.75" hidden="1" customHeight="1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13.5" hidden="1" customHeigh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0" ht="14.25" hidden="1" customHeight="1" x14ac:dyDescent="0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</row>
    <row r="8" spans="1:20" ht="10.5" hidden="1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ht="12.75" hidden="1" customHeigh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12.75" hidden="1" customHeight="1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s="59" customFormat="1" ht="3.75" hidden="1" customHeight="1" x14ac:dyDescent="0.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s="59" customFormat="1" ht="15.75" hidden="1" customHeight="1" x14ac:dyDescent="0.2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s="59" customFormat="1" ht="15.75" hidden="1" customHeight="1" x14ac:dyDescent="0.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s="59" customFormat="1" ht="12.75" hidden="1" customHeight="1" x14ac:dyDescent="0.2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s="59" customFormat="1" ht="11.25" hidden="1" customHeight="1" x14ac:dyDescent="0.2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s="59" customFormat="1" ht="25.8" customHeight="1" x14ac:dyDescent="0.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s="2" customFormat="1" ht="9" customHeight="1" x14ac:dyDescent="0.25">
      <c r="A17" s="56"/>
      <c r="B17" s="56"/>
      <c r="C17" s="56"/>
      <c r="D17" s="56"/>
      <c r="E17" s="56"/>
      <c r="F17" s="57"/>
      <c r="G17" s="57"/>
      <c r="H17" s="57"/>
      <c r="I17" s="57"/>
      <c r="J17" s="57"/>
      <c r="K17" s="57"/>
      <c r="L17" s="57"/>
      <c r="P17" s="58"/>
      <c r="Q17" s="58"/>
      <c r="R17" s="58"/>
      <c r="S17" s="138" t="s">
        <v>102</v>
      </c>
    </row>
    <row r="18" spans="1:20" s="2" customFormat="1" ht="60" customHeight="1" x14ac:dyDescent="0.25">
      <c r="A18" s="151" t="s">
        <v>0</v>
      </c>
      <c r="B18" s="152"/>
      <c r="C18" s="152"/>
      <c r="D18" s="152"/>
      <c r="E18" s="152"/>
      <c r="F18" s="152"/>
      <c r="G18" s="153"/>
      <c r="H18" s="13" t="s">
        <v>34</v>
      </c>
      <c r="I18" s="13" t="s">
        <v>37</v>
      </c>
      <c r="J18" s="13" t="s">
        <v>33</v>
      </c>
      <c r="K18" s="13" t="s">
        <v>46</v>
      </c>
      <c r="L18" s="13" t="s">
        <v>116</v>
      </c>
      <c r="M18" s="13" t="s">
        <v>117</v>
      </c>
      <c r="N18" s="139" t="s">
        <v>118</v>
      </c>
      <c r="O18" s="13" t="s">
        <v>119</v>
      </c>
      <c r="P18" s="13" t="s">
        <v>120</v>
      </c>
      <c r="Q18" s="13" t="s">
        <v>118</v>
      </c>
      <c r="R18" s="13" t="s">
        <v>121</v>
      </c>
      <c r="S18" s="13" t="s">
        <v>122</v>
      </c>
      <c r="T18" s="13" t="s">
        <v>118</v>
      </c>
    </row>
    <row r="19" spans="1:20" ht="51.75" customHeight="1" x14ac:dyDescent="0.25">
      <c r="A19" s="143" t="s">
        <v>99</v>
      </c>
      <c r="B19" s="144"/>
      <c r="C19" s="144"/>
      <c r="D19" s="144"/>
      <c r="E19" s="144"/>
      <c r="F19" s="144"/>
      <c r="G19" s="145"/>
      <c r="H19" s="130">
        <v>972</v>
      </c>
      <c r="I19" s="131">
        <v>104</v>
      </c>
      <c r="J19" s="132" t="s">
        <v>101</v>
      </c>
      <c r="K19" s="133"/>
      <c r="L19" s="134">
        <f>L20+L21</f>
        <v>3501.8</v>
      </c>
      <c r="M19" s="134">
        <f>M20+M21</f>
        <v>3712.3</v>
      </c>
      <c r="N19" s="134">
        <f>M19-L19</f>
        <v>210.5</v>
      </c>
      <c r="O19" s="134">
        <f>O20+O21</f>
        <v>3671.7000000000003</v>
      </c>
      <c r="P19" s="134">
        <f t="shared" ref="P19:S19" si="0">P20+P21</f>
        <v>3892.4</v>
      </c>
      <c r="Q19" s="134">
        <f>P19-O19</f>
        <v>220.69999999999982</v>
      </c>
      <c r="R19" s="134">
        <f>R20+R21</f>
        <v>3839.3</v>
      </c>
      <c r="S19" s="134">
        <f t="shared" si="0"/>
        <v>4070.1</v>
      </c>
      <c r="T19" s="134">
        <f>S19-R19</f>
        <v>230.79999999999973</v>
      </c>
    </row>
    <row r="20" spans="1:20" s="11" customFormat="1" ht="75.75" customHeight="1" x14ac:dyDescent="0.25">
      <c r="A20" s="146" t="s">
        <v>80</v>
      </c>
      <c r="B20" s="147"/>
      <c r="C20" s="147"/>
      <c r="D20" s="147"/>
      <c r="E20" s="147"/>
      <c r="F20" s="147"/>
      <c r="G20" s="148"/>
      <c r="H20" s="26">
        <v>972</v>
      </c>
      <c r="I20" s="27">
        <v>104</v>
      </c>
      <c r="J20" s="136" t="s">
        <v>101</v>
      </c>
      <c r="K20" s="29">
        <v>100</v>
      </c>
      <c r="L20" s="30">
        <v>3473.8</v>
      </c>
      <c r="M20" s="30">
        <v>3473.8</v>
      </c>
      <c r="N20" s="137">
        <f t="shared" ref="N20:N21" si="1">M20-L20</f>
        <v>0</v>
      </c>
      <c r="O20" s="30">
        <v>3642.9</v>
      </c>
      <c r="P20" s="30">
        <v>3642.9</v>
      </c>
      <c r="Q20" s="30">
        <f>P20-O20</f>
        <v>0</v>
      </c>
      <c r="R20" s="30">
        <v>3809.4</v>
      </c>
      <c r="S20" s="30">
        <v>3809.4</v>
      </c>
      <c r="T20" s="30">
        <f>S20-R20</f>
        <v>0</v>
      </c>
    </row>
    <row r="21" spans="1:20" s="11" customFormat="1" ht="27.75" customHeight="1" x14ac:dyDescent="0.25">
      <c r="A21" s="140" t="s">
        <v>100</v>
      </c>
      <c r="B21" s="141"/>
      <c r="C21" s="141"/>
      <c r="D21" s="141"/>
      <c r="E21" s="141"/>
      <c r="F21" s="141"/>
      <c r="G21" s="142"/>
      <c r="H21" s="26">
        <v>972</v>
      </c>
      <c r="I21" s="27">
        <v>104</v>
      </c>
      <c r="J21" s="136" t="s">
        <v>101</v>
      </c>
      <c r="K21" s="29">
        <v>200</v>
      </c>
      <c r="L21" s="30">
        <v>28</v>
      </c>
      <c r="M21" s="30">
        <v>238.5</v>
      </c>
      <c r="N21" s="137">
        <f t="shared" si="1"/>
        <v>210.5</v>
      </c>
      <c r="O21" s="30">
        <v>28.8</v>
      </c>
      <c r="P21" s="30">
        <v>249.5</v>
      </c>
      <c r="Q21" s="30">
        <f>P21-O21</f>
        <v>220.7</v>
      </c>
      <c r="R21" s="30">
        <v>29.9</v>
      </c>
      <c r="S21" s="30">
        <v>260.7</v>
      </c>
      <c r="T21" s="30">
        <f>S21-R21</f>
        <v>230.79999999999998</v>
      </c>
    </row>
    <row r="22" spans="1:20" s="11" customFormat="1" ht="30" customHeight="1" x14ac:dyDescent="0.25">
      <c r="A22" s="154" t="s">
        <v>115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</row>
    <row r="23" spans="1:20" s="11" customFormat="1" ht="17.25" customHeight="1" x14ac:dyDescent="0.25">
      <c r="A23" s="157" t="s">
        <v>23</v>
      </c>
      <c r="B23" s="158"/>
      <c r="C23" s="158"/>
      <c r="D23" s="158"/>
      <c r="E23" s="158"/>
      <c r="F23" s="158"/>
      <c r="G23" s="159"/>
      <c r="H23" s="71">
        <v>972</v>
      </c>
      <c r="I23" s="72">
        <v>500</v>
      </c>
      <c r="J23" s="73"/>
      <c r="K23" s="74"/>
      <c r="L23" s="75">
        <f>L24</f>
        <v>75489.200000000012</v>
      </c>
      <c r="M23" s="75">
        <f>M24</f>
        <v>101367.1</v>
      </c>
      <c r="N23" s="75">
        <f>N24</f>
        <v>25877.899999999991</v>
      </c>
      <c r="O23" s="75">
        <f>O24</f>
        <v>77109.2</v>
      </c>
      <c r="P23" s="75">
        <f t="shared" ref="P23:S23" si="2">P24</f>
        <v>77109.2</v>
      </c>
      <c r="Q23" s="75">
        <f>Q24</f>
        <v>0</v>
      </c>
      <c r="R23" s="75">
        <f>R24</f>
        <v>77669.7</v>
      </c>
      <c r="S23" s="75">
        <f t="shared" si="2"/>
        <v>77669.7</v>
      </c>
      <c r="T23" s="75">
        <f>S23-R23</f>
        <v>0</v>
      </c>
    </row>
    <row r="24" spans="1:20" s="11" customFormat="1" ht="16.5" customHeight="1" x14ac:dyDescent="0.25">
      <c r="A24" s="160" t="s">
        <v>5</v>
      </c>
      <c r="B24" s="161"/>
      <c r="C24" s="161"/>
      <c r="D24" s="161"/>
      <c r="E24" s="161"/>
      <c r="F24" s="161"/>
      <c r="G24" s="162"/>
      <c r="H24" s="79">
        <v>972</v>
      </c>
      <c r="I24" s="80">
        <v>503</v>
      </c>
      <c r="J24" s="81"/>
      <c r="K24" s="82"/>
      <c r="L24" s="83">
        <f>L25+L28+L30+L32+L35+L37</f>
        <v>75489.200000000012</v>
      </c>
      <c r="M24" s="83">
        <f>M25+M28+M30+M32+M35+M37</f>
        <v>101367.1</v>
      </c>
      <c r="N24" s="83">
        <f>N25+N28+N30+N32+N35+N37</f>
        <v>25877.899999999991</v>
      </c>
      <c r="O24" s="83">
        <f>O25+O28+O30+O32+O37+O35</f>
        <v>77109.2</v>
      </c>
      <c r="P24" s="83">
        <f t="shared" ref="P24:S24" si="3">P25+P32</f>
        <v>77109.2</v>
      </c>
      <c r="Q24" s="83">
        <f>Q25+Q28+Q30+Q32+Q35+Q37</f>
        <v>0</v>
      </c>
      <c r="R24" s="83">
        <f>R25+R28+R30+R32+R35+R37</f>
        <v>77669.7</v>
      </c>
      <c r="S24" s="83">
        <f t="shared" si="3"/>
        <v>77669.7</v>
      </c>
      <c r="T24" s="83">
        <f>S24-R24</f>
        <v>0</v>
      </c>
    </row>
    <row r="25" spans="1:20" s="11" customFormat="1" ht="24.75" customHeight="1" x14ac:dyDescent="0.25">
      <c r="A25" s="143" t="s">
        <v>103</v>
      </c>
      <c r="B25" s="144"/>
      <c r="C25" s="144"/>
      <c r="D25" s="144"/>
      <c r="E25" s="144"/>
      <c r="F25" s="144"/>
      <c r="G25" s="145"/>
      <c r="H25" s="130">
        <v>972</v>
      </c>
      <c r="I25" s="131">
        <v>503</v>
      </c>
      <c r="J25" s="132" t="s">
        <v>104</v>
      </c>
      <c r="K25" s="133"/>
      <c r="L25" s="134">
        <f>L26+L27</f>
        <v>23599.9</v>
      </c>
      <c r="M25" s="134">
        <f>M26+M27</f>
        <v>33459.699999999997</v>
      </c>
      <c r="N25" s="134">
        <f t="shared" ref="N25:N38" si="4">M25-L25</f>
        <v>9859.7999999999956</v>
      </c>
      <c r="O25" s="134">
        <f>O26+O27</f>
        <v>21472.7</v>
      </c>
      <c r="P25" s="134">
        <f t="shared" ref="P25:S25" si="5">P26+P27</f>
        <v>29930.7</v>
      </c>
      <c r="Q25" s="134">
        <f>P25-O25</f>
        <v>8458</v>
      </c>
      <c r="R25" s="134">
        <v>51319.7</v>
      </c>
      <c r="S25" s="134">
        <f t="shared" si="5"/>
        <v>52180.5</v>
      </c>
      <c r="T25" s="134">
        <f>S25-R25</f>
        <v>860.80000000000291</v>
      </c>
    </row>
    <row r="26" spans="1:20" s="11" customFormat="1" ht="24" customHeight="1" x14ac:dyDescent="0.25">
      <c r="A26" s="140" t="s">
        <v>100</v>
      </c>
      <c r="B26" s="141"/>
      <c r="C26" s="141"/>
      <c r="D26" s="141"/>
      <c r="E26" s="141"/>
      <c r="F26" s="141"/>
      <c r="G26" s="142"/>
      <c r="H26" s="26">
        <v>972</v>
      </c>
      <c r="I26" s="27">
        <v>503</v>
      </c>
      <c r="J26" s="135" t="s">
        <v>104</v>
      </c>
      <c r="K26" s="29">
        <v>200</v>
      </c>
      <c r="L26" s="30">
        <v>22599.9</v>
      </c>
      <c r="M26" s="30">
        <v>32459.7</v>
      </c>
      <c r="N26" s="30">
        <f t="shared" si="4"/>
        <v>9859.7999999999993</v>
      </c>
      <c r="O26" s="30">
        <v>20472.7</v>
      </c>
      <c r="P26" s="30">
        <v>28930.7</v>
      </c>
      <c r="Q26" s="30">
        <f>P26-O26</f>
        <v>8458</v>
      </c>
      <c r="R26" s="30">
        <v>50319.7</v>
      </c>
      <c r="S26" s="30">
        <v>51180.5</v>
      </c>
      <c r="T26" s="30">
        <f>S26-R26</f>
        <v>860.80000000000291</v>
      </c>
    </row>
    <row r="27" spans="1:20" s="11" customFormat="1" ht="16.5" customHeight="1" x14ac:dyDescent="0.25">
      <c r="A27" s="140" t="s">
        <v>98</v>
      </c>
      <c r="B27" s="141"/>
      <c r="C27" s="141"/>
      <c r="D27" s="141"/>
      <c r="E27" s="141"/>
      <c r="F27" s="141"/>
      <c r="G27" s="142"/>
      <c r="H27" s="26">
        <v>972</v>
      </c>
      <c r="I27" s="27">
        <v>503</v>
      </c>
      <c r="J27" s="135" t="s">
        <v>104</v>
      </c>
      <c r="K27" s="29">
        <v>800</v>
      </c>
      <c r="L27" s="30">
        <v>1000</v>
      </c>
      <c r="M27" s="30">
        <v>1000</v>
      </c>
      <c r="N27" s="30">
        <f t="shared" si="4"/>
        <v>0</v>
      </c>
      <c r="O27" s="30">
        <v>1000</v>
      </c>
      <c r="P27" s="30">
        <v>1000</v>
      </c>
      <c r="Q27" s="30">
        <f>P27-O27</f>
        <v>0</v>
      </c>
      <c r="R27" s="30">
        <v>1000</v>
      </c>
      <c r="S27" s="30">
        <v>1000</v>
      </c>
      <c r="T27" s="30">
        <v>0</v>
      </c>
    </row>
    <row r="28" spans="1:20" s="11" customFormat="1" ht="39.75" customHeight="1" x14ac:dyDescent="0.25">
      <c r="A28" s="143" t="s">
        <v>107</v>
      </c>
      <c r="B28" s="144"/>
      <c r="C28" s="144"/>
      <c r="D28" s="144"/>
      <c r="E28" s="144"/>
      <c r="F28" s="144"/>
      <c r="G28" s="145"/>
      <c r="H28" s="130">
        <v>972</v>
      </c>
      <c r="I28" s="131">
        <v>503</v>
      </c>
      <c r="J28" s="132" t="s">
        <v>108</v>
      </c>
      <c r="K28" s="133"/>
      <c r="L28" s="134">
        <f>L29</f>
        <v>0</v>
      </c>
      <c r="M28" s="134">
        <f>M29</f>
        <v>10043.6</v>
      </c>
      <c r="N28" s="134">
        <f t="shared" si="4"/>
        <v>10043.6</v>
      </c>
      <c r="O28" s="134">
        <v>0</v>
      </c>
      <c r="P28" s="134">
        <f t="shared" ref="P28:S28" si="6">P29</f>
        <v>0</v>
      </c>
      <c r="Q28" s="134">
        <v>0</v>
      </c>
      <c r="R28" s="134">
        <v>0</v>
      </c>
      <c r="S28" s="134">
        <f t="shared" si="6"/>
        <v>0</v>
      </c>
      <c r="T28" s="134">
        <v>0</v>
      </c>
    </row>
    <row r="29" spans="1:20" s="11" customFormat="1" ht="27" customHeight="1" x14ac:dyDescent="0.25">
      <c r="A29" s="140" t="s">
        <v>100</v>
      </c>
      <c r="B29" s="141"/>
      <c r="C29" s="141"/>
      <c r="D29" s="141"/>
      <c r="E29" s="141"/>
      <c r="F29" s="141"/>
      <c r="G29" s="142"/>
      <c r="H29" s="26">
        <v>972</v>
      </c>
      <c r="I29" s="27">
        <v>503</v>
      </c>
      <c r="J29" s="135" t="s">
        <v>108</v>
      </c>
      <c r="K29" s="29">
        <v>200</v>
      </c>
      <c r="L29" s="30">
        <v>0</v>
      </c>
      <c r="M29" s="30">
        <v>10043.6</v>
      </c>
      <c r="N29" s="30">
        <f t="shared" si="4"/>
        <v>10043.6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</row>
    <row r="30" spans="1:20" s="11" customFormat="1" ht="28.5" customHeight="1" x14ac:dyDescent="0.25">
      <c r="A30" s="143" t="s">
        <v>109</v>
      </c>
      <c r="B30" s="144"/>
      <c r="C30" s="144"/>
      <c r="D30" s="144"/>
      <c r="E30" s="144"/>
      <c r="F30" s="144"/>
      <c r="G30" s="145"/>
      <c r="H30" s="130">
        <v>972</v>
      </c>
      <c r="I30" s="131">
        <v>503</v>
      </c>
      <c r="J30" s="132" t="s">
        <v>110</v>
      </c>
      <c r="K30" s="133"/>
      <c r="L30" s="134">
        <f>L31</f>
        <v>0</v>
      </c>
      <c r="M30" s="134">
        <f>M31</f>
        <v>6155.8</v>
      </c>
      <c r="N30" s="134">
        <f t="shared" si="4"/>
        <v>6155.8</v>
      </c>
      <c r="O30" s="134">
        <v>0</v>
      </c>
      <c r="P30" s="134">
        <f t="shared" ref="P30:S30" si="7">P31</f>
        <v>0</v>
      </c>
      <c r="Q30" s="134">
        <v>0</v>
      </c>
      <c r="R30" s="134">
        <v>0</v>
      </c>
      <c r="S30" s="134">
        <f t="shared" si="7"/>
        <v>0</v>
      </c>
      <c r="T30" s="134">
        <v>0</v>
      </c>
    </row>
    <row r="31" spans="1:20" s="11" customFormat="1" ht="25.5" customHeight="1" x14ac:dyDescent="0.25">
      <c r="A31" s="140" t="s">
        <v>100</v>
      </c>
      <c r="B31" s="141"/>
      <c r="C31" s="141"/>
      <c r="D31" s="141"/>
      <c r="E31" s="141"/>
      <c r="F31" s="141"/>
      <c r="G31" s="142"/>
      <c r="H31" s="26">
        <v>972</v>
      </c>
      <c r="I31" s="27">
        <v>503</v>
      </c>
      <c r="J31" s="135" t="s">
        <v>110</v>
      </c>
      <c r="K31" s="29">
        <v>200</v>
      </c>
      <c r="L31" s="30">
        <v>0</v>
      </c>
      <c r="M31" s="30">
        <v>6155.8</v>
      </c>
      <c r="N31" s="30">
        <f t="shared" si="4"/>
        <v>6155.8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</row>
    <row r="32" spans="1:20" s="11" customFormat="1" ht="24" customHeight="1" x14ac:dyDescent="0.25">
      <c r="A32" s="143" t="s">
        <v>105</v>
      </c>
      <c r="B32" s="144"/>
      <c r="C32" s="144"/>
      <c r="D32" s="144"/>
      <c r="E32" s="144"/>
      <c r="F32" s="144"/>
      <c r="G32" s="145"/>
      <c r="H32" s="130">
        <v>972</v>
      </c>
      <c r="I32" s="131">
        <v>503</v>
      </c>
      <c r="J32" s="132" t="s">
        <v>106</v>
      </c>
      <c r="K32" s="133"/>
      <c r="L32" s="134">
        <f>L33+L34</f>
        <v>51889.3</v>
      </c>
      <c r="M32" s="134">
        <f>M33+M34</f>
        <v>26168.7</v>
      </c>
      <c r="N32" s="134">
        <f t="shared" si="4"/>
        <v>-25720.600000000002</v>
      </c>
      <c r="O32" s="134">
        <f>O33+O34</f>
        <v>55636.5</v>
      </c>
      <c r="P32" s="134">
        <f t="shared" ref="P32:S32" si="8">P33+P34</f>
        <v>47178.5</v>
      </c>
      <c r="Q32" s="134">
        <f>P32-O32</f>
        <v>-8458</v>
      </c>
      <c r="R32" s="134">
        <v>26350</v>
      </c>
      <c r="S32" s="134">
        <f t="shared" si="8"/>
        <v>25489.200000000001</v>
      </c>
      <c r="T32" s="134">
        <f>S32-R32</f>
        <v>-860.79999999999927</v>
      </c>
    </row>
    <row r="33" spans="1:26" s="4" customFormat="1" ht="28.5" customHeight="1" x14ac:dyDescent="0.4">
      <c r="A33" s="140" t="s">
        <v>100</v>
      </c>
      <c r="B33" s="141"/>
      <c r="C33" s="141"/>
      <c r="D33" s="141"/>
      <c r="E33" s="141"/>
      <c r="F33" s="141"/>
      <c r="G33" s="142"/>
      <c r="H33" s="26">
        <v>972</v>
      </c>
      <c r="I33" s="27">
        <v>503</v>
      </c>
      <c r="J33" s="135" t="s">
        <v>106</v>
      </c>
      <c r="K33" s="29">
        <v>200</v>
      </c>
      <c r="L33" s="30">
        <v>50889.3</v>
      </c>
      <c r="M33" s="30">
        <v>25168.7</v>
      </c>
      <c r="N33" s="30">
        <f t="shared" si="4"/>
        <v>-25720.600000000002</v>
      </c>
      <c r="O33" s="30">
        <v>54636.5</v>
      </c>
      <c r="P33" s="30">
        <v>46178.5</v>
      </c>
      <c r="Q33" s="30">
        <f>P33-O33</f>
        <v>-8458</v>
      </c>
      <c r="R33" s="30">
        <v>25350</v>
      </c>
      <c r="S33" s="30">
        <v>24489.200000000001</v>
      </c>
      <c r="T33" s="30">
        <f>S33-R33</f>
        <v>-860.79999999999927</v>
      </c>
      <c r="V33" s="1"/>
      <c r="Z33" s="3"/>
    </row>
    <row r="34" spans="1:26" s="4" customFormat="1" ht="15.75" customHeight="1" x14ac:dyDescent="0.4">
      <c r="A34" s="140" t="s">
        <v>98</v>
      </c>
      <c r="B34" s="141"/>
      <c r="C34" s="141"/>
      <c r="D34" s="141"/>
      <c r="E34" s="141"/>
      <c r="F34" s="141"/>
      <c r="G34" s="142"/>
      <c r="H34" s="26">
        <v>972</v>
      </c>
      <c r="I34" s="27">
        <v>503</v>
      </c>
      <c r="J34" s="135" t="s">
        <v>106</v>
      </c>
      <c r="K34" s="29">
        <v>800</v>
      </c>
      <c r="L34" s="30">
        <v>1000</v>
      </c>
      <c r="M34" s="30">
        <v>1000</v>
      </c>
      <c r="N34" s="30">
        <f t="shared" si="4"/>
        <v>0</v>
      </c>
      <c r="O34" s="30">
        <v>1000</v>
      </c>
      <c r="P34" s="30">
        <v>1000</v>
      </c>
      <c r="Q34" s="30">
        <v>0</v>
      </c>
      <c r="R34" s="30">
        <v>1000</v>
      </c>
      <c r="S34" s="30">
        <v>1000</v>
      </c>
      <c r="T34" s="30">
        <f>S34-R34</f>
        <v>0</v>
      </c>
      <c r="V34" s="1"/>
      <c r="Z34" s="3"/>
    </row>
    <row r="35" spans="1:26" s="4" customFormat="1" ht="38.25" customHeight="1" x14ac:dyDescent="0.4">
      <c r="A35" s="143" t="s">
        <v>111</v>
      </c>
      <c r="B35" s="144"/>
      <c r="C35" s="144"/>
      <c r="D35" s="144"/>
      <c r="E35" s="144"/>
      <c r="F35" s="144"/>
      <c r="G35" s="145"/>
      <c r="H35" s="130">
        <v>972</v>
      </c>
      <c r="I35" s="131">
        <v>503</v>
      </c>
      <c r="J35" s="132" t="s">
        <v>112</v>
      </c>
      <c r="K35" s="133"/>
      <c r="L35" s="134">
        <f>L36</f>
        <v>0</v>
      </c>
      <c r="M35" s="134">
        <f>M36</f>
        <v>15834.3</v>
      </c>
      <c r="N35" s="134">
        <f t="shared" si="4"/>
        <v>15834.3</v>
      </c>
      <c r="O35" s="134">
        <v>0</v>
      </c>
      <c r="P35" s="134">
        <f t="shared" ref="P35:S35" si="9">P36</f>
        <v>0</v>
      </c>
      <c r="Q35" s="134">
        <v>0</v>
      </c>
      <c r="R35" s="134">
        <v>0</v>
      </c>
      <c r="S35" s="134">
        <f t="shared" si="9"/>
        <v>0</v>
      </c>
      <c r="T35" s="134">
        <v>0</v>
      </c>
      <c r="V35" s="1"/>
      <c r="Z35" s="3"/>
    </row>
    <row r="36" spans="1:26" s="4" customFormat="1" ht="24.75" customHeight="1" x14ac:dyDescent="0.4">
      <c r="A36" s="140" t="s">
        <v>100</v>
      </c>
      <c r="B36" s="141"/>
      <c r="C36" s="141"/>
      <c r="D36" s="141"/>
      <c r="E36" s="141"/>
      <c r="F36" s="141"/>
      <c r="G36" s="142"/>
      <c r="H36" s="26">
        <v>972</v>
      </c>
      <c r="I36" s="27">
        <v>503</v>
      </c>
      <c r="J36" s="135" t="s">
        <v>112</v>
      </c>
      <c r="K36" s="29">
        <v>200</v>
      </c>
      <c r="L36" s="30">
        <v>0</v>
      </c>
      <c r="M36" s="30">
        <v>15834.3</v>
      </c>
      <c r="N36" s="30">
        <f t="shared" si="4"/>
        <v>15834.3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V36" s="1"/>
      <c r="Z36" s="3"/>
    </row>
    <row r="37" spans="1:26" s="4" customFormat="1" ht="24.75" customHeight="1" x14ac:dyDescent="0.4">
      <c r="A37" s="143" t="s">
        <v>113</v>
      </c>
      <c r="B37" s="144"/>
      <c r="C37" s="144"/>
      <c r="D37" s="144"/>
      <c r="E37" s="144"/>
      <c r="F37" s="144"/>
      <c r="G37" s="145"/>
      <c r="H37" s="130">
        <v>972</v>
      </c>
      <c r="I37" s="131">
        <v>503</v>
      </c>
      <c r="J37" s="132" t="s">
        <v>114</v>
      </c>
      <c r="K37" s="133"/>
      <c r="L37" s="134">
        <f>L38</f>
        <v>0</v>
      </c>
      <c r="M37" s="134">
        <f>M38</f>
        <v>9705</v>
      </c>
      <c r="N37" s="134">
        <f t="shared" si="4"/>
        <v>9705</v>
      </c>
      <c r="O37" s="134">
        <v>0</v>
      </c>
      <c r="P37" s="134">
        <f t="shared" ref="P37:S37" si="10">P38</f>
        <v>0</v>
      </c>
      <c r="Q37" s="134">
        <v>0</v>
      </c>
      <c r="R37" s="134">
        <v>0</v>
      </c>
      <c r="S37" s="134">
        <f t="shared" si="10"/>
        <v>0</v>
      </c>
      <c r="T37" s="134">
        <v>0</v>
      </c>
      <c r="V37" s="1"/>
      <c r="Z37" s="3"/>
    </row>
    <row r="38" spans="1:26" s="4" customFormat="1" ht="27" customHeight="1" x14ac:dyDescent="0.4">
      <c r="A38" s="140" t="s">
        <v>100</v>
      </c>
      <c r="B38" s="141"/>
      <c r="C38" s="141"/>
      <c r="D38" s="141"/>
      <c r="E38" s="141"/>
      <c r="F38" s="141"/>
      <c r="G38" s="142"/>
      <c r="H38" s="26">
        <v>972</v>
      </c>
      <c r="I38" s="27">
        <v>503</v>
      </c>
      <c r="J38" s="135" t="s">
        <v>114</v>
      </c>
      <c r="K38" s="29">
        <v>200</v>
      </c>
      <c r="L38" s="30">
        <v>0</v>
      </c>
      <c r="M38" s="30">
        <v>9705</v>
      </c>
      <c r="N38" s="30">
        <f t="shared" si="4"/>
        <v>9705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V38" s="1"/>
      <c r="Z38" s="3"/>
    </row>
    <row r="39" spans="1:26" s="4" customFormat="1" ht="68.25" customHeight="1" x14ac:dyDescent="0.4">
      <c r="A39" s="154" t="s">
        <v>123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6"/>
      <c r="V39" s="1"/>
      <c r="Z39" s="3"/>
    </row>
    <row r="40" spans="1:26" s="11" customFormat="1" ht="18" customHeight="1" x14ac:dyDescent="0.25">
      <c r="A40" s="170" t="s">
        <v>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2"/>
      <c r="L40" s="54">
        <v>165500</v>
      </c>
      <c r="M40" s="169">
        <v>191588.4</v>
      </c>
      <c r="N40" s="54">
        <f>M40-L40</f>
        <v>26088.399999999994</v>
      </c>
      <c r="O40" s="54">
        <v>173500</v>
      </c>
      <c r="P40" s="54">
        <v>173720.7</v>
      </c>
      <c r="Q40" s="54">
        <f>P40-O40</f>
        <v>220.70000000001164</v>
      </c>
      <c r="R40" s="54">
        <v>181300</v>
      </c>
      <c r="S40" s="54">
        <v>181530.8</v>
      </c>
      <c r="T40" s="54">
        <f>S40-R40</f>
        <v>230.79999999998836</v>
      </c>
    </row>
    <row r="42" spans="1:26" s="11" customFormat="1" ht="54" customHeight="1" x14ac:dyDescent="0.2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V42" s="1"/>
    </row>
    <row r="44" spans="1:26" x14ac:dyDescent="0.25">
      <c r="P44" s="10"/>
      <c r="Q44" s="10"/>
      <c r="R44" s="10"/>
    </row>
    <row r="46" spans="1:26" x14ac:dyDescent="0.25">
      <c r="P46" s="10"/>
      <c r="Q46" s="10"/>
      <c r="R46" s="10"/>
    </row>
    <row r="47" spans="1:26" x14ac:dyDescent="0.25">
      <c r="P47" s="86"/>
      <c r="Q47" s="86"/>
      <c r="R47" s="86"/>
    </row>
  </sheetData>
  <dataConsolidate/>
  <mergeCells count="28">
    <mergeCell ref="A2:G2"/>
    <mergeCell ref="A37:G37"/>
    <mergeCell ref="A38:G38"/>
    <mergeCell ref="A42:S42"/>
    <mergeCell ref="A1:D1"/>
    <mergeCell ref="A18:G18"/>
    <mergeCell ref="E1:S1"/>
    <mergeCell ref="A3:T16"/>
    <mergeCell ref="A22:T22"/>
    <mergeCell ref="A39:T39"/>
    <mergeCell ref="A40:K40"/>
    <mergeCell ref="A25:G25"/>
    <mergeCell ref="A34:G34"/>
    <mergeCell ref="A23:G23"/>
    <mergeCell ref="A24:G24"/>
    <mergeCell ref="A21:G21"/>
    <mergeCell ref="A19:G19"/>
    <mergeCell ref="A20:G20"/>
    <mergeCell ref="A35:G35"/>
    <mergeCell ref="A36:G36"/>
    <mergeCell ref="A32:G32"/>
    <mergeCell ref="A33:G33"/>
    <mergeCell ref="A26:G26"/>
    <mergeCell ref="A27:G27"/>
    <mergeCell ref="A28:G28"/>
    <mergeCell ref="A29:G29"/>
    <mergeCell ref="A30:G30"/>
    <mergeCell ref="A31:G31"/>
  </mergeCells>
  <printOptions horizontalCentered="1"/>
  <pageMargins left="0.59055118110236227" right="0.15748031496062992" top="0.2362204724409449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65" t="s">
        <v>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5">
      <c r="A2" s="165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25">
      <c r="A3" s="165" t="s">
        <v>48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x14ac:dyDescent="0.25">
      <c r="A4" s="165" t="s">
        <v>47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x14ac:dyDescent="0.25">
      <c r="A5" s="165" t="s">
        <v>52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x14ac:dyDescent="0.25">
      <c r="A6" s="165" t="s">
        <v>97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x14ac:dyDescent="0.25">
      <c r="A7" s="107"/>
      <c r="B7" s="107"/>
      <c r="C7" s="107"/>
      <c r="D7" s="107"/>
      <c r="E7" s="107"/>
      <c r="F7" s="109"/>
      <c r="G7" s="110"/>
      <c r="H7" s="111"/>
      <c r="I7" s="112"/>
      <c r="J7" s="112"/>
      <c r="K7" s="112"/>
      <c r="L7" s="113"/>
    </row>
    <row r="8" spans="1:12" x14ac:dyDescent="0.25">
      <c r="A8" s="165" t="s">
        <v>73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x14ac:dyDescent="0.25">
      <c r="A9" s="165" t="s">
        <v>71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x14ac:dyDescent="0.25">
      <c r="A10" s="165" t="s">
        <v>48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x14ac:dyDescent="0.25">
      <c r="A11" s="165" t="s">
        <v>47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x14ac:dyDescent="0.25">
      <c r="A12" s="165" t="s">
        <v>52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x14ac:dyDescent="0.25">
      <c r="A13" s="165" t="s">
        <v>78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12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5.6" x14ac:dyDescent="0.25">
      <c r="A15" s="163" t="s">
        <v>96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.6" x14ac:dyDescent="0.25">
      <c r="A16" s="163" t="s">
        <v>49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.6" x14ac:dyDescent="0.25">
      <c r="A17" s="164" t="s">
        <v>75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5.6" x14ac:dyDescent="0.25">
      <c r="A18" s="114"/>
      <c r="B18" s="114"/>
      <c r="C18" s="114"/>
      <c r="D18" s="114"/>
      <c r="E18" s="114"/>
      <c r="F18" s="57"/>
      <c r="G18" s="57"/>
      <c r="H18" s="57"/>
      <c r="I18" s="57"/>
      <c r="J18" s="57"/>
      <c r="K18" s="57"/>
      <c r="L18" s="2"/>
    </row>
    <row r="19" spans="1:12" ht="30.6" x14ac:dyDescent="0.25">
      <c r="A19" s="99" t="s">
        <v>58</v>
      </c>
      <c r="B19" s="100" t="s">
        <v>59</v>
      </c>
      <c r="C19" s="100" t="s">
        <v>60</v>
      </c>
      <c r="D19" s="100" t="s">
        <v>61</v>
      </c>
      <c r="E19" s="100" t="s">
        <v>62</v>
      </c>
      <c r="F19" s="12"/>
      <c r="G19" s="13" t="s">
        <v>0</v>
      </c>
      <c r="H19" s="13" t="s">
        <v>34</v>
      </c>
      <c r="I19" s="13" t="s">
        <v>37</v>
      </c>
      <c r="J19" s="13" t="s">
        <v>33</v>
      </c>
      <c r="K19" s="13" t="s">
        <v>46</v>
      </c>
      <c r="L19" s="13" t="s">
        <v>72</v>
      </c>
    </row>
    <row r="20" spans="1:12" ht="62.25" customHeight="1" x14ac:dyDescent="0.25">
      <c r="A20" s="60" t="s">
        <v>10</v>
      </c>
      <c r="B20" s="61"/>
      <c r="C20" s="61"/>
      <c r="D20" s="61"/>
      <c r="E20" s="61"/>
      <c r="F20" s="14"/>
      <c r="G20" s="62" t="s">
        <v>44</v>
      </c>
      <c r="H20" s="63">
        <v>891</v>
      </c>
      <c r="I20" s="64"/>
      <c r="J20" s="65"/>
      <c r="K20" s="66"/>
      <c r="L20" s="67" t="e">
        <f>L21</f>
        <v>#REF!</v>
      </c>
    </row>
    <row r="21" spans="1:12" ht="30" customHeight="1" x14ac:dyDescent="0.25">
      <c r="A21" s="68" t="s">
        <v>10</v>
      </c>
      <c r="B21" s="69" t="s">
        <v>10</v>
      </c>
      <c r="C21" s="69"/>
      <c r="D21" s="69"/>
      <c r="E21" s="69"/>
      <c r="F21" s="15"/>
      <c r="G21" s="70" t="s">
        <v>38</v>
      </c>
      <c r="H21" s="71">
        <v>891</v>
      </c>
      <c r="I21" s="72">
        <v>100</v>
      </c>
      <c r="J21" s="73"/>
      <c r="K21" s="74" t="s">
        <v>3</v>
      </c>
      <c r="L21" s="75" t="e">
        <f>L22+L25</f>
        <v>#REF!</v>
      </c>
    </row>
    <row r="22" spans="1:12" ht="55.5" customHeight="1" x14ac:dyDescent="0.25">
      <c r="A22" s="76" t="s">
        <v>10</v>
      </c>
      <c r="B22" s="77" t="s">
        <v>10</v>
      </c>
      <c r="C22" s="77" t="s">
        <v>10</v>
      </c>
      <c r="D22" s="77"/>
      <c r="E22" s="77"/>
      <c r="F22" s="16"/>
      <c r="G22" s="78" t="s">
        <v>11</v>
      </c>
      <c r="H22" s="79">
        <v>891</v>
      </c>
      <c r="I22" s="80">
        <v>102</v>
      </c>
      <c r="J22" s="81"/>
      <c r="K22" s="82" t="s">
        <v>3</v>
      </c>
      <c r="L22" s="83" t="e">
        <f>L23</f>
        <v>#REF!</v>
      </c>
    </row>
    <row r="23" spans="1:12" ht="26.25" customHeight="1" x14ac:dyDescent="0.25">
      <c r="A23" s="99" t="s">
        <v>10</v>
      </c>
      <c r="B23" s="100" t="s">
        <v>10</v>
      </c>
      <c r="C23" s="100" t="s">
        <v>10</v>
      </c>
      <c r="D23" s="100" t="s">
        <v>10</v>
      </c>
      <c r="E23" s="100"/>
      <c r="F23" s="17"/>
      <c r="G23" s="18" t="s">
        <v>12</v>
      </c>
      <c r="H23" s="19">
        <v>891</v>
      </c>
      <c r="I23" s="20">
        <v>102</v>
      </c>
      <c r="J23" s="21">
        <v>20100</v>
      </c>
      <c r="K23" s="22"/>
      <c r="L23" s="23" t="e">
        <f>L24</f>
        <v>#REF!</v>
      </c>
    </row>
    <row r="24" spans="1:12" ht="92.25" customHeight="1" x14ac:dyDescent="0.25">
      <c r="A24" s="101" t="s">
        <v>10</v>
      </c>
      <c r="B24" s="102" t="s">
        <v>10</v>
      </c>
      <c r="C24" s="102" t="s">
        <v>10</v>
      </c>
      <c r="D24" s="102" t="s">
        <v>10</v>
      </c>
      <c r="E24" s="102" t="s">
        <v>10</v>
      </c>
      <c r="F24" s="24"/>
      <c r="G24" s="25" t="s">
        <v>80</v>
      </c>
      <c r="H24" s="26">
        <v>891</v>
      </c>
      <c r="I24" s="27">
        <v>102</v>
      </c>
      <c r="J24" s="28">
        <v>20100</v>
      </c>
      <c r="K24" s="29">
        <v>100</v>
      </c>
      <c r="L24" s="30" t="e">
        <f>#REF!</f>
        <v>#REF!</v>
      </c>
    </row>
    <row r="25" spans="1:12" ht="75" customHeight="1" x14ac:dyDescent="0.25">
      <c r="A25" s="76" t="s">
        <v>10</v>
      </c>
      <c r="B25" s="77" t="s">
        <v>10</v>
      </c>
      <c r="C25" s="77" t="s">
        <v>1</v>
      </c>
      <c r="D25" s="77"/>
      <c r="E25" s="77"/>
      <c r="F25" s="16"/>
      <c r="G25" s="78" t="s">
        <v>30</v>
      </c>
      <c r="H25" s="79">
        <v>891</v>
      </c>
      <c r="I25" s="80">
        <v>103</v>
      </c>
      <c r="J25" s="81"/>
      <c r="K25" s="82"/>
      <c r="L25" s="83" t="e">
        <f>L26+L28+L30</f>
        <v>#REF!</v>
      </c>
    </row>
    <row r="26" spans="1:12" ht="51" customHeight="1" x14ac:dyDescent="0.25">
      <c r="A26" s="99" t="s">
        <v>10</v>
      </c>
      <c r="B26" s="100" t="s">
        <v>10</v>
      </c>
      <c r="C26" s="100" t="s">
        <v>1</v>
      </c>
      <c r="D26" s="100" t="s">
        <v>10</v>
      </c>
      <c r="E26" s="100"/>
      <c r="F26" s="17"/>
      <c r="G26" s="18" t="s">
        <v>94</v>
      </c>
      <c r="H26" s="19">
        <v>891</v>
      </c>
      <c r="I26" s="20">
        <v>103</v>
      </c>
      <c r="J26" s="21">
        <v>20301</v>
      </c>
      <c r="K26" s="22"/>
      <c r="L26" s="23" t="e">
        <f>L27</f>
        <v>#REF!</v>
      </c>
    </row>
    <row r="27" spans="1:12" ht="101.25" customHeight="1" x14ac:dyDescent="0.25">
      <c r="A27" s="101" t="s">
        <v>10</v>
      </c>
      <c r="B27" s="102" t="s">
        <v>10</v>
      </c>
      <c r="C27" s="102" t="s">
        <v>1</v>
      </c>
      <c r="D27" s="102" t="s">
        <v>10</v>
      </c>
      <c r="E27" s="102" t="s">
        <v>10</v>
      </c>
      <c r="F27" s="24"/>
      <c r="G27" s="25" t="s">
        <v>80</v>
      </c>
      <c r="H27" s="26">
        <v>891</v>
      </c>
      <c r="I27" s="27">
        <v>103</v>
      </c>
      <c r="J27" s="28">
        <v>20301</v>
      </c>
      <c r="K27" s="29">
        <v>100</v>
      </c>
      <c r="L27" s="30" t="e">
        <f>#REF!</f>
        <v>#REF!</v>
      </c>
    </row>
    <row r="28" spans="1:12" ht="53.25" customHeight="1" x14ac:dyDescent="0.25">
      <c r="A28" s="99" t="s">
        <v>10</v>
      </c>
      <c r="B28" s="100" t="s">
        <v>10</v>
      </c>
      <c r="C28" s="100" t="s">
        <v>1</v>
      </c>
      <c r="D28" s="100" t="s">
        <v>1</v>
      </c>
      <c r="E28" s="100"/>
      <c r="F28" s="17"/>
      <c r="G28" s="37" t="s">
        <v>95</v>
      </c>
      <c r="H28" s="19">
        <v>891</v>
      </c>
      <c r="I28" s="20">
        <v>103</v>
      </c>
      <c r="J28" s="21">
        <v>20302</v>
      </c>
      <c r="K28" s="22"/>
      <c r="L28" s="23" t="e">
        <f>L29</f>
        <v>#REF!</v>
      </c>
    </row>
    <row r="29" spans="1:12" ht="51.75" customHeight="1" x14ac:dyDescent="0.25">
      <c r="A29" s="101" t="s">
        <v>10</v>
      </c>
      <c r="B29" s="102" t="s">
        <v>10</v>
      </c>
      <c r="C29" s="102" t="s">
        <v>1</v>
      </c>
      <c r="D29" s="102" t="s">
        <v>1</v>
      </c>
      <c r="E29" s="102" t="s">
        <v>10</v>
      </c>
      <c r="F29" s="24"/>
      <c r="G29" s="39" t="s">
        <v>76</v>
      </c>
      <c r="H29" s="26">
        <v>891</v>
      </c>
      <c r="I29" s="27">
        <v>103</v>
      </c>
      <c r="J29" s="28">
        <v>20302</v>
      </c>
      <c r="K29" s="29">
        <v>200</v>
      </c>
      <c r="L29" s="30" t="e">
        <f>#REF!</f>
        <v>#REF!</v>
      </c>
    </row>
    <row r="30" spans="1:12" ht="42.75" customHeight="1" x14ac:dyDescent="0.25">
      <c r="A30" s="99" t="s">
        <v>10</v>
      </c>
      <c r="B30" s="100" t="s">
        <v>10</v>
      </c>
      <c r="C30" s="100" t="s">
        <v>1</v>
      </c>
      <c r="D30" s="100" t="s">
        <v>64</v>
      </c>
      <c r="E30" s="100"/>
      <c r="F30" s="17"/>
      <c r="G30" s="38" t="s">
        <v>13</v>
      </c>
      <c r="H30" s="19">
        <v>891</v>
      </c>
      <c r="I30" s="20">
        <v>103</v>
      </c>
      <c r="J30" s="21">
        <v>20400</v>
      </c>
      <c r="K30" s="22"/>
      <c r="L30" s="23" t="e">
        <f>L31+L32</f>
        <v>#REF!</v>
      </c>
    </row>
    <row r="31" spans="1:12" ht="96.75" customHeight="1" x14ac:dyDescent="0.25">
      <c r="A31" s="101" t="s">
        <v>10</v>
      </c>
      <c r="B31" s="102" t="s">
        <v>10</v>
      </c>
      <c r="C31" s="102" t="s">
        <v>1</v>
      </c>
      <c r="D31" s="102" t="s">
        <v>64</v>
      </c>
      <c r="E31" s="102" t="s">
        <v>10</v>
      </c>
      <c r="F31" s="24"/>
      <c r="G31" s="25" t="s">
        <v>80</v>
      </c>
      <c r="H31" s="26">
        <v>891</v>
      </c>
      <c r="I31" s="27">
        <v>103</v>
      </c>
      <c r="J31" s="28">
        <v>20400</v>
      </c>
      <c r="K31" s="29">
        <v>100</v>
      </c>
      <c r="L31" s="30" t="e">
        <f>#REF!</f>
        <v>#REF!</v>
      </c>
    </row>
    <row r="32" spans="1:12" ht="56.25" customHeight="1" x14ac:dyDescent="0.25">
      <c r="A32" s="101" t="s">
        <v>10</v>
      </c>
      <c r="B32" s="102" t="s">
        <v>10</v>
      </c>
      <c r="C32" s="102" t="s">
        <v>1</v>
      </c>
      <c r="D32" s="102" t="s">
        <v>64</v>
      </c>
      <c r="E32" s="102" t="s">
        <v>1</v>
      </c>
      <c r="F32" s="24"/>
      <c r="G32" s="39" t="s">
        <v>76</v>
      </c>
      <c r="H32" s="26">
        <v>891</v>
      </c>
      <c r="I32" s="27">
        <v>103</v>
      </c>
      <c r="J32" s="28">
        <v>20400</v>
      </c>
      <c r="K32" s="29">
        <v>200</v>
      </c>
      <c r="L32" s="30" t="e">
        <f>#REF!</f>
        <v>#REF!</v>
      </c>
    </row>
    <row r="33" spans="1:12" ht="57" customHeight="1" x14ac:dyDescent="0.25">
      <c r="A33" s="60" t="s">
        <v>1</v>
      </c>
      <c r="B33" s="61"/>
      <c r="C33" s="61"/>
      <c r="D33" s="61"/>
      <c r="E33" s="61"/>
      <c r="F33" s="14"/>
      <c r="G33" s="62" t="s">
        <v>43</v>
      </c>
      <c r="H33" s="63">
        <v>959</v>
      </c>
      <c r="I33" s="64"/>
      <c r="J33" s="65"/>
      <c r="K33" s="66"/>
      <c r="L33" s="67" t="e">
        <f>L34+L39</f>
        <v>#REF!</v>
      </c>
    </row>
    <row r="34" spans="1:12" ht="30" customHeight="1" x14ac:dyDescent="0.25">
      <c r="A34" s="68" t="s">
        <v>1</v>
      </c>
      <c r="B34" s="69" t="s">
        <v>10</v>
      </c>
      <c r="C34" s="69"/>
      <c r="D34" s="69"/>
      <c r="E34" s="69"/>
      <c r="F34" s="15"/>
      <c r="G34" s="70" t="s">
        <v>38</v>
      </c>
      <c r="H34" s="71">
        <v>959</v>
      </c>
      <c r="I34" s="72">
        <v>100</v>
      </c>
      <c r="J34" s="73"/>
      <c r="K34" s="74"/>
      <c r="L34" s="75" t="e">
        <f>L35</f>
        <v>#REF!</v>
      </c>
    </row>
    <row r="35" spans="1:12" ht="36" customHeight="1" x14ac:dyDescent="0.25">
      <c r="A35" s="76" t="s">
        <v>1</v>
      </c>
      <c r="B35" s="77" t="s">
        <v>10</v>
      </c>
      <c r="C35" s="77" t="s">
        <v>10</v>
      </c>
      <c r="D35" s="77"/>
      <c r="E35" s="77"/>
      <c r="F35" s="16"/>
      <c r="G35" s="78" t="s">
        <v>17</v>
      </c>
      <c r="H35" s="79">
        <v>959</v>
      </c>
      <c r="I35" s="80">
        <v>107</v>
      </c>
      <c r="J35" s="81"/>
      <c r="K35" s="82"/>
      <c r="L35" s="83" t="e">
        <f>L36</f>
        <v>#REF!</v>
      </c>
    </row>
    <row r="36" spans="1:12" ht="36.75" customHeight="1" x14ac:dyDescent="0.25">
      <c r="A36" s="99" t="s">
        <v>1</v>
      </c>
      <c r="B36" s="100" t="s">
        <v>10</v>
      </c>
      <c r="C36" s="100" t="s">
        <v>10</v>
      </c>
      <c r="D36" s="100" t="s">
        <v>10</v>
      </c>
      <c r="E36" s="100"/>
      <c r="F36" s="17"/>
      <c r="G36" s="38" t="s">
        <v>18</v>
      </c>
      <c r="H36" s="19">
        <v>959</v>
      </c>
      <c r="I36" s="40">
        <v>107</v>
      </c>
      <c r="J36" s="41">
        <v>20700</v>
      </c>
      <c r="K36" s="22"/>
      <c r="L36" s="23" t="e">
        <f>L37+L38</f>
        <v>#REF!</v>
      </c>
    </row>
    <row r="37" spans="1:12" ht="99" customHeight="1" x14ac:dyDescent="0.25">
      <c r="A37" s="101" t="s">
        <v>1</v>
      </c>
      <c r="B37" s="102" t="s">
        <v>10</v>
      </c>
      <c r="C37" s="102" t="s">
        <v>10</v>
      </c>
      <c r="D37" s="102" t="s">
        <v>10</v>
      </c>
      <c r="E37" s="102" t="s">
        <v>10</v>
      </c>
      <c r="F37" s="24"/>
      <c r="G37" s="25" t="s">
        <v>80</v>
      </c>
      <c r="H37" s="26">
        <v>959</v>
      </c>
      <c r="I37" s="42">
        <v>107</v>
      </c>
      <c r="J37" s="43">
        <v>20700</v>
      </c>
      <c r="K37" s="29">
        <v>100</v>
      </c>
      <c r="L37" s="30" t="e">
        <f>#REF!</f>
        <v>#REF!</v>
      </c>
    </row>
    <row r="38" spans="1:12" ht="46.5" customHeight="1" x14ac:dyDescent="0.25">
      <c r="A38" s="101" t="s">
        <v>1</v>
      </c>
      <c r="B38" s="102" t="s">
        <v>10</v>
      </c>
      <c r="C38" s="102" t="s">
        <v>10</v>
      </c>
      <c r="D38" s="102" t="s">
        <v>10</v>
      </c>
      <c r="E38" s="102" t="s">
        <v>1</v>
      </c>
      <c r="F38" s="24"/>
      <c r="G38" s="39" t="s">
        <v>76</v>
      </c>
      <c r="H38" s="26">
        <v>959</v>
      </c>
      <c r="I38" s="42">
        <v>107</v>
      </c>
      <c r="J38" s="43">
        <v>20700</v>
      </c>
      <c r="K38" s="29">
        <v>200</v>
      </c>
      <c r="L38" s="30" t="e">
        <f>#REF!</f>
        <v>#REF!</v>
      </c>
    </row>
    <row r="39" spans="1:12" ht="54.75" customHeight="1" x14ac:dyDescent="0.25">
      <c r="A39" s="87" t="s">
        <v>1</v>
      </c>
      <c r="B39" s="88" t="s">
        <v>10</v>
      </c>
      <c r="C39" s="88" t="s">
        <v>1</v>
      </c>
      <c r="D39" s="88"/>
      <c r="E39" s="88"/>
      <c r="F39" s="24"/>
      <c r="G39" s="38" t="s">
        <v>74</v>
      </c>
      <c r="H39" s="19">
        <v>959</v>
      </c>
      <c r="I39" s="40">
        <v>107</v>
      </c>
      <c r="J39" s="41">
        <v>200101</v>
      </c>
      <c r="K39" s="89"/>
      <c r="L39" s="90" t="e">
        <f>L40</f>
        <v>#REF!</v>
      </c>
    </row>
    <row r="40" spans="1:12" ht="54" customHeight="1" x14ac:dyDescent="0.25">
      <c r="A40" s="99" t="s">
        <v>1</v>
      </c>
      <c r="B40" s="100" t="s">
        <v>10</v>
      </c>
      <c r="C40" s="100" t="s">
        <v>1</v>
      </c>
      <c r="D40" s="100" t="s">
        <v>10</v>
      </c>
      <c r="E40" s="100"/>
      <c r="F40" s="24"/>
      <c r="G40" s="39" t="s">
        <v>76</v>
      </c>
      <c r="H40" s="26">
        <v>959</v>
      </c>
      <c r="I40" s="42">
        <v>107</v>
      </c>
      <c r="J40" s="43">
        <v>200101</v>
      </c>
      <c r="K40" s="29">
        <v>200</v>
      </c>
      <c r="L40" s="30" t="e">
        <f>#REF!</f>
        <v>#REF!</v>
      </c>
    </row>
    <row r="41" spans="1:12" ht="63" customHeight="1" x14ac:dyDescent="0.25">
      <c r="A41" s="60" t="s">
        <v>64</v>
      </c>
      <c r="B41" s="61"/>
      <c r="C41" s="61"/>
      <c r="D41" s="61"/>
      <c r="E41" s="61"/>
      <c r="F41" s="14"/>
      <c r="G41" s="62" t="s">
        <v>45</v>
      </c>
      <c r="H41" s="63">
        <v>972</v>
      </c>
      <c r="I41" s="64"/>
      <c r="J41" s="65"/>
      <c r="K41" s="66"/>
      <c r="L41" s="67" t="e">
        <f>L42+L66+L74+L78+L82+L88+L92+L104+L108+L70</f>
        <v>#REF!</v>
      </c>
    </row>
    <row r="42" spans="1:12" ht="28.5" customHeight="1" x14ac:dyDescent="0.25">
      <c r="A42" s="68" t="s">
        <v>64</v>
      </c>
      <c r="B42" s="69" t="s">
        <v>10</v>
      </c>
      <c r="C42" s="69"/>
      <c r="D42" s="69"/>
      <c r="E42" s="69"/>
      <c r="F42" s="15"/>
      <c r="G42" s="70" t="s">
        <v>38</v>
      </c>
      <c r="H42" s="71">
        <v>972</v>
      </c>
      <c r="I42" s="72">
        <v>100</v>
      </c>
      <c r="J42" s="73"/>
      <c r="K42" s="74"/>
      <c r="L42" s="75" t="e">
        <f>L43+L52+L55</f>
        <v>#REF!</v>
      </c>
    </row>
    <row r="43" spans="1:12" ht="68.25" customHeight="1" x14ac:dyDescent="0.25">
      <c r="A43" s="76" t="s">
        <v>64</v>
      </c>
      <c r="B43" s="77" t="s">
        <v>10</v>
      </c>
      <c r="C43" s="77" t="s">
        <v>10</v>
      </c>
      <c r="D43" s="77"/>
      <c r="E43" s="77"/>
      <c r="F43" s="16"/>
      <c r="G43" s="78" t="s">
        <v>63</v>
      </c>
      <c r="H43" s="79">
        <v>972</v>
      </c>
      <c r="I43" s="80">
        <v>104</v>
      </c>
      <c r="J43" s="81"/>
      <c r="K43" s="82"/>
      <c r="L43" s="83" t="e">
        <f>L44+L46+L50</f>
        <v>#REF!</v>
      </c>
    </row>
    <row r="44" spans="1:12" ht="56.25" customHeight="1" x14ac:dyDescent="0.25">
      <c r="A44" s="99" t="s">
        <v>64</v>
      </c>
      <c r="B44" s="100" t="s">
        <v>10</v>
      </c>
      <c r="C44" s="100" t="s">
        <v>10</v>
      </c>
      <c r="D44" s="100" t="s">
        <v>10</v>
      </c>
      <c r="E44" s="100"/>
      <c r="F44" s="17"/>
      <c r="G44" s="18" t="s">
        <v>14</v>
      </c>
      <c r="H44" s="19">
        <v>972</v>
      </c>
      <c r="I44" s="20">
        <v>104</v>
      </c>
      <c r="J44" s="21">
        <v>20500</v>
      </c>
      <c r="K44" s="22"/>
      <c r="L44" s="23" t="e">
        <f>L45</f>
        <v>#REF!</v>
      </c>
    </row>
    <row r="45" spans="1:12" ht="100.5" customHeight="1" x14ac:dyDescent="0.25">
      <c r="A45" s="101" t="s">
        <v>64</v>
      </c>
      <c r="B45" s="102" t="s">
        <v>10</v>
      </c>
      <c r="C45" s="102" t="s">
        <v>10</v>
      </c>
      <c r="D45" s="102" t="s">
        <v>10</v>
      </c>
      <c r="E45" s="102" t="s">
        <v>10</v>
      </c>
      <c r="F45" s="24"/>
      <c r="G45" s="25" t="s">
        <v>80</v>
      </c>
      <c r="H45" s="26">
        <v>972</v>
      </c>
      <c r="I45" s="27">
        <v>104</v>
      </c>
      <c r="J45" s="28">
        <v>20500</v>
      </c>
      <c r="K45" s="29">
        <v>100</v>
      </c>
      <c r="L45" s="30" t="e">
        <f>#REF!</f>
        <v>#REF!</v>
      </c>
    </row>
    <row r="46" spans="1:12" ht="54.75" customHeight="1" x14ac:dyDescent="0.25">
      <c r="A46" s="99" t="s">
        <v>64</v>
      </c>
      <c r="B46" s="100" t="s">
        <v>10</v>
      </c>
      <c r="C46" s="100" t="s">
        <v>10</v>
      </c>
      <c r="D46" s="100" t="s">
        <v>1</v>
      </c>
      <c r="E46" s="100"/>
      <c r="F46" s="17"/>
      <c r="G46" s="37" t="s">
        <v>15</v>
      </c>
      <c r="H46" s="19">
        <v>972</v>
      </c>
      <c r="I46" s="20">
        <v>104</v>
      </c>
      <c r="J46" s="21">
        <v>20601</v>
      </c>
      <c r="K46" s="22"/>
      <c r="L46" s="23" t="e">
        <f>L47+L48+L49</f>
        <v>#REF!</v>
      </c>
    </row>
    <row r="47" spans="1:12" ht="97.5" customHeight="1" x14ac:dyDescent="0.25">
      <c r="A47" s="101" t="s">
        <v>64</v>
      </c>
      <c r="B47" s="102" t="s">
        <v>10</v>
      </c>
      <c r="C47" s="102" t="s">
        <v>10</v>
      </c>
      <c r="D47" s="102" t="s">
        <v>1</v>
      </c>
      <c r="E47" s="102" t="s">
        <v>10</v>
      </c>
      <c r="F47" s="24"/>
      <c r="G47" s="25" t="s">
        <v>80</v>
      </c>
      <c r="H47" s="26">
        <v>972</v>
      </c>
      <c r="I47" s="27">
        <v>104</v>
      </c>
      <c r="J47" s="28">
        <v>20601</v>
      </c>
      <c r="K47" s="29">
        <v>100</v>
      </c>
      <c r="L47" s="30" t="e">
        <f>#REF!</f>
        <v>#REF!</v>
      </c>
    </row>
    <row r="48" spans="1:12" ht="51.75" customHeight="1" x14ac:dyDescent="0.25">
      <c r="A48" s="101" t="s">
        <v>64</v>
      </c>
      <c r="B48" s="102" t="s">
        <v>10</v>
      </c>
      <c r="C48" s="102" t="s">
        <v>10</v>
      </c>
      <c r="D48" s="102" t="s">
        <v>1</v>
      </c>
      <c r="E48" s="102" t="s">
        <v>1</v>
      </c>
      <c r="F48" s="24"/>
      <c r="G48" s="39" t="s">
        <v>76</v>
      </c>
      <c r="H48" s="26">
        <v>972</v>
      </c>
      <c r="I48" s="27">
        <v>104</v>
      </c>
      <c r="J48" s="28">
        <v>20601</v>
      </c>
      <c r="K48" s="29">
        <v>200</v>
      </c>
      <c r="L48" s="30" t="e">
        <f>#REF!</f>
        <v>#REF!</v>
      </c>
    </row>
    <row r="49" spans="1:12" ht="37.5" customHeight="1" x14ac:dyDescent="0.25">
      <c r="A49" s="101" t="s">
        <v>64</v>
      </c>
      <c r="B49" s="102" t="s">
        <v>10</v>
      </c>
      <c r="C49" s="102" t="s">
        <v>10</v>
      </c>
      <c r="D49" s="102" t="s">
        <v>1</v>
      </c>
      <c r="E49" s="102" t="s">
        <v>64</v>
      </c>
      <c r="F49" s="24"/>
      <c r="G49" s="25" t="s">
        <v>79</v>
      </c>
      <c r="H49" s="26">
        <v>972</v>
      </c>
      <c r="I49" s="27">
        <v>104</v>
      </c>
      <c r="J49" s="28">
        <v>20601</v>
      </c>
      <c r="K49" s="29">
        <v>800</v>
      </c>
      <c r="L49" s="30" t="e">
        <f>#REF!</f>
        <v>#REF!</v>
      </c>
    </row>
    <row r="50" spans="1:12" ht="60.75" customHeight="1" x14ac:dyDescent="0.25">
      <c r="A50" s="99" t="s">
        <v>64</v>
      </c>
      <c r="B50" s="100" t="s">
        <v>10</v>
      </c>
      <c r="C50" s="100" t="s">
        <v>10</v>
      </c>
      <c r="D50" s="100" t="s">
        <v>64</v>
      </c>
      <c r="E50" s="100"/>
      <c r="F50" s="17"/>
      <c r="G50" s="18" t="s">
        <v>83</v>
      </c>
      <c r="H50" s="19">
        <v>972</v>
      </c>
      <c r="I50" s="20">
        <v>104</v>
      </c>
      <c r="J50" s="21">
        <v>28001</v>
      </c>
      <c r="K50" s="22"/>
      <c r="L50" s="23" t="e">
        <f>L51</f>
        <v>#REF!</v>
      </c>
    </row>
    <row r="51" spans="1:12" ht="63.75" customHeight="1" x14ac:dyDescent="0.25">
      <c r="A51" s="101" t="s">
        <v>64</v>
      </c>
      <c r="B51" s="102" t="s">
        <v>10</v>
      </c>
      <c r="C51" s="102" t="s">
        <v>10</v>
      </c>
      <c r="D51" s="102" t="s">
        <v>64</v>
      </c>
      <c r="E51" s="102" t="s">
        <v>10</v>
      </c>
      <c r="F51" s="24"/>
      <c r="G51" s="25" t="s">
        <v>16</v>
      </c>
      <c r="H51" s="32">
        <v>972</v>
      </c>
      <c r="I51" s="33">
        <v>104</v>
      </c>
      <c r="J51" s="34">
        <v>28001</v>
      </c>
      <c r="K51" s="35">
        <v>200</v>
      </c>
      <c r="L51" s="36" t="e">
        <f>#REF!</f>
        <v>#REF!</v>
      </c>
    </row>
    <row r="52" spans="1:12" ht="25.5" customHeight="1" x14ac:dyDescent="0.25">
      <c r="A52" s="76" t="s">
        <v>64</v>
      </c>
      <c r="B52" s="77" t="s">
        <v>10</v>
      </c>
      <c r="C52" s="77" t="s">
        <v>1</v>
      </c>
      <c r="D52" s="77"/>
      <c r="E52" s="77"/>
      <c r="F52" s="16"/>
      <c r="G52" s="78" t="s">
        <v>6</v>
      </c>
      <c r="H52" s="79">
        <v>972</v>
      </c>
      <c r="I52" s="84">
        <v>111</v>
      </c>
      <c r="J52" s="85"/>
      <c r="K52" s="82"/>
      <c r="L52" s="83" t="e">
        <f>L53</f>
        <v>#REF!</v>
      </c>
    </row>
    <row r="53" spans="1:12" ht="38.25" customHeight="1" x14ac:dyDescent="0.25">
      <c r="A53" s="99" t="s">
        <v>64</v>
      </c>
      <c r="B53" s="100" t="s">
        <v>10</v>
      </c>
      <c r="C53" s="100" t="s">
        <v>1</v>
      </c>
      <c r="D53" s="100" t="s">
        <v>10</v>
      </c>
      <c r="E53" s="100"/>
      <c r="F53" s="17"/>
      <c r="G53" s="18" t="s">
        <v>7</v>
      </c>
      <c r="H53" s="19">
        <v>972</v>
      </c>
      <c r="I53" s="40">
        <v>111</v>
      </c>
      <c r="J53" s="41">
        <v>700100</v>
      </c>
      <c r="K53" s="22"/>
      <c r="L53" s="23" t="e">
        <f>L54</f>
        <v>#REF!</v>
      </c>
    </row>
    <row r="54" spans="1:12" ht="21" customHeight="1" x14ac:dyDescent="0.25">
      <c r="A54" s="101" t="s">
        <v>64</v>
      </c>
      <c r="B54" s="102" t="s">
        <v>10</v>
      </c>
      <c r="C54" s="102" t="s">
        <v>1</v>
      </c>
      <c r="D54" s="102" t="s">
        <v>10</v>
      </c>
      <c r="E54" s="102" t="s">
        <v>10</v>
      </c>
      <c r="F54" s="24"/>
      <c r="G54" s="25" t="s">
        <v>57</v>
      </c>
      <c r="H54" s="26">
        <v>972</v>
      </c>
      <c r="I54" s="42">
        <v>111</v>
      </c>
      <c r="J54" s="43">
        <v>700100</v>
      </c>
      <c r="K54" s="29">
        <v>800</v>
      </c>
      <c r="L54" s="30" t="e">
        <f>#REF!</f>
        <v>#REF!</v>
      </c>
    </row>
    <row r="55" spans="1:12" ht="25.5" customHeight="1" x14ac:dyDescent="0.25">
      <c r="A55" s="76" t="s">
        <v>64</v>
      </c>
      <c r="B55" s="77" t="s">
        <v>10</v>
      </c>
      <c r="C55" s="77" t="s">
        <v>64</v>
      </c>
      <c r="D55" s="77"/>
      <c r="E55" s="77"/>
      <c r="F55" s="16"/>
      <c r="G55" s="78" t="s">
        <v>4</v>
      </c>
      <c r="H55" s="79">
        <v>972</v>
      </c>
      <c r="I55" s="84">
        <v>113</v>
      </c>
      <c r="J55" s="85"/>
      <c r="K55" s="82"/>
      <c r="L55" s="83" t="e">
        <f>L56+L58+L60+L62+L64</f>
        <v>#REF!</v>
      </c>
    </row>
    <row r="56" spans="1:12" ht="65.25" customHeight="1" x14ac:dyDescent="0.25">
      <c r="A56" s="99" t="s">
        <v>64</v>
      </c>
      <c r="B56" s="100" t="s">
        <v>10</v>
      </c>
      <c r="C56" s="100" t="s">
        <v>64</v>
      </c>
      <c r="D56" s="100" t="s">
        <v>10</v>
      </c>
      <c r="E56" s="100"/>
      <c r="F56" s="17"/>
      <c r="G56" s="18" t="s">
        <v>19</v>
      </c>
      <c r="H56" s="19">
        <v>972</v>
      </c>
      <c r="I56" s="40">
        <v>113</v>
      </c>
      <c r="J56" s="41">
        <v>900100</v>
      </c>
      <c r="K56" s="22"/>
      <c r="L56" s="23" t="e">
        <f>L57</f>
        <v>#REF!</v>
      </c>
    </row>
    <row r="57" spans="1:12" ht="48.75" customHeight="1" x14ac:dyDescent="0.25">
      <c r="A57" s="101" t="s">
        <v>64</v>
      </c>
      <c r="B57" s="102" t="s">
        <v>10</v>
      </c>
      <c r="C57" s="102" t="s">
        <v>64</v>
      </c>
      <c r="D57" s="102" t="s">
        <v>10</v>
      </c>
      <c r="E57" s="102" t="s">
        <v>10</v>
      </c>
      <c r="F57" s="24"/>
      <c r="G57" s="39" t="s">
        <v>76</v>
      </c>
      <c r="H57" s="26">
        <v>972</v>
      </c>
      <c r="I57" s="42">
        <v>113</v>
      </c>
      <c r="J57" s="43">
        <v>900100</v>
      </c>
      <c r="K57" s="29">
        <v>200</v>
      </c>
      <c r="L57" s="30" t="e">
        <f>#REF!</f>
        <v>#REF!</v>
      </c>
    </row>
    <row r="58" spans="1:12" ht="90.75" customHeight="1" x14ac:dyDescent="0.25">
      <c r="A58" s="99" t="s">
        <v>64</v>
      </c>
      <c r="B58" s="100" t="s">
        <v>10</v>
      </c>
      <c r="C58" s="100" t="s">
        <v>64</v>
      </c>
      <c r="D58" s="100" t="s">
        <v>1</v>
      </c>
      <c r="E58" s="100"/>
      <c r="F58" s="17"/>
      <c r="G58" s="18" t="s">
        <v>20</v>
      </c>
      <c r="H58" s="19">
        <v>972</v>
      </c>
      <c r="I58" s="40">
        <v>113</v>
      </c>
      <c r="J58" s="41">
        <v>920100</v>
      </c>
      <c r="K58" s="22"/>
      <c r="L58" s="23" t="e">
        <f>L59</f>
        <v>#REF!</v>
      </c>
    </row>
    <row r="59" spans="1:12" ht="20.25" customHeight="1" x14ac:dyDescent="0.25">
      <c r="A59" s="101" t="s">
        <v>64</v>
      </c>
      <c r="B59" s="102" t="s">
        <v>10</v>
      </c>
      <c r="C59" s="102" t="s">
        <v>64</v>
      </c>
      <c r="D59" s="102" t="s">
        <v>1</v>
      </c>
      <c r="E59" s="102" t="s">
        <v>10</v>
      </c>
      <c r="F59" s="24"/>
      <c r="G59" s="45" t="s">
        <v>35</v>
      </c>
      <c r="H59" s="26">
        <v>972</v>
      </c>
      <c r="I59" s="42">
        <v>113</v>
      </c>
      <c r="J59" s="43">
        <v>920100</v>
      </c>
      <c r="K59" s="29">
        <v>600</v>
      </c>
      <c r="L59" s="30" t="e">
        <f>#REF!</f>
        <v>#REF!</v>
      </c>
    </row>
    <row r="60" spans="1:12" ht="38.25" customHeight="1" x14ac:dyDescent="0.25">
      <c r="A60" s="99" t="s">
        <v>64</v>
      </c>
      <c r="B60" s="100" t="s">
        <v>10</v>
      </c>
      <c r="C60" s="100" t="s">
        <v>64</v>
      </c>
      <c r="D60" s="100" t="s">
        <v>64</v>
      </c>
      <c r="E60" s="100"/>
      <c r="F60" s="17"/>
      <c r="G60" s="18" t="s">
        <v>92</v>
      </c>
      <c r="H60" s="19">
        <v>972</v>
      </c>
      <c r="I60" s="40">
        <v>113</v>
      </c>
      <c r="J60" s="41">
        <v>920200</v>
      </c>
      <c r="K60" s="22"/>
      <c r="L60" s="23" t="e">
        <f>L61</f>
        <v>#REF!</v>
      </c>
    </row>
    <row r="61" spans="1:12" ht="54" customHeight="1" x14ac:dyDescent="0.25">
      <c r="A61" s="101" t="s">
        <v>64</v>
      </c>
      <c r="B61" s="102" t="s">
        <v>10</v>
      </c>
      <c r="C61" s="102" t="s">
        <v>64</v>
      </c>
      <c r="D61" s="102" t="s">
        <v>64</v>
      </c>
      <c r="E61" s="102" t="s">
        <v>10</v>
      </c>
      <c r="F61" s="24"/>
      <c r="G61" s="39" t="s">
        <v>76</v>
      </c>
      <c r="H61" s="26">
        <v>972</v>
      </c>
      <c r="I61" s="42">
        <v>113</v>
      </c>
      <c r="J61" s="43">
        <v>920200</v>
      </c>
      <c r="K61" s="29">
        <v>200</v>
      </c>
      <c r="L61" s="30" t="e">
        <f>#REF!</f>
        <v>#REF!</v>
      </c>
    </row>
    <row r="62" spans="1:12" ht="63" customHeight="1" x14ac:dyDescent="0.25">
      <c r="A62" s="99" t="s">
        <v>64</v>
      </c>
      <c r="B62" s="100" t="s">
        <v>10</v>
      </c>
      <c r="C62" s="100" t="s">
        <v>64</v>
      </c>
      <c r="D62" s="100" t="s">
        <v>65</v>
      </c>
      <c r="E62" s="100"/>
      <c r="F62" s="17"/>
      <c r="G62" s="18" t="s">
        <v>93</v>
      </c>
      <c r="H62" s="19">
        <v>972</v>
      </c>
      <c r="I62" s="40">
        <v>113</v>
      </c>
      <c r="J62" s="41">
        <v>920500</v>
      </c>
      <c r="K62" s="22"/>
      <c r="L62" s="23" t="e">
        <f>L63</f>
        <v>#REF!</v>
      </c>
    </row>
    <row r="63" spans="1:12" ht="38.25" customHeight="1" x14ac:dyDescent="0.25">
      <c r="A63" s="101" t="s">
        <v>64</v>
      </c>
      <c r="B63" s="102" t="s">
        <v>10</v>
      </c>
      <c r="C63" s="102" t="s">
        <v>64</v>
      </c>
      <c r="D63" s="102" t="s">
        <v>65</v>
      </c>
      <c r="E63" s="102" t="s">
        <v>10</v>
      </c>
      <c r="F63" s="31"/>
      <c r="G63" s="39" t="s">
        <v>77</v>
      </c>
      <c r="H63" s="26">
        <v>972</v>
      </c>
      <c r="I63" s="42">
        <v>113</v>
      </c>
      <c r="J63" s="43">
        <v>920500</v>
      </c>
      <c r="K63" s="29">
        <v>800</v>
      </c>
      <c r="L63" s="30" t="e">
        <f>#REF!</f>
        <v>#REF!</v>
      </c>
    </row>
    <row r="64" spans="1:12" ht="61.5" customHeight="1" x14ac:dyDescent="0.25">
      <c r="A64" s="99" t="s">
        <v>64</v>
      </c>
      <c r="B64" s="100" t="s">
        <v>10</v>
      </c>
      <c r="C64" s="100" t="s">
        <v>64</v>
      </c>
      <c r="D64" s="100" t="s">
        <v>66</v>
      </c>
      <c r="E64" s="100"/>
      <c r="F64" s="17"/>
      <c r="G64" s="18" t="s">
        <v>21</v>
      </c>
      <c r="H64" s="19">
        <v>972</v>
      </c>
      <c r="I64" s="40">
        <v>113</v>
      </c>
      <c r="J64" s="41">
        <v>920300</v>
      </c>
      <c r="K64" s="22"/>
      <c r="L64" s="23" t="e">
        <f>L65</f>
        <v>#REF!</v>
      </c>
    </row>
    <row r="65" spans="1:12" ht="51.75" customHeight="1" x14ac:dyDescent="0.25">
      <c r="A65" s="101" t="s">
        <v>64</v>
      </c>
      <c r="B65" s="102" t="s">
        <v>10</v>
      </c>
      <c r="C65" s="102" t="s">
        <v>64</v>
      </c>
      <c r="D65" s="102" t="s">
        <v>66</v>
      </c>
      <c r="E65" s="102" t="s">
        <v>10</v>
      </c>
      <c r="F65" s="24"/>
      <c r="G65" s="39" t="s">
        <v>76</v>
      </c>
      <c r="H65" s="26">
        <v>972</v>
      </c>
      <c r="I65" s="42">
        <v>113</v>
      </c>
      <c r="J65" s="43">
        <v>920300</v>
      </c>
      <c r="K65" s="29">
        <v>200</v>
      </c>
      <c r="L65" s="30" t="e">
        <f>#REF!</f>
        <v>#REF!</v>
      </c>
    </row>
    <row r="66" spans="1:12" ht="38.25" customHeight="1" x14ac:dyDescent="0.25">
      <c r="A66" s="95" t="s">
        <v>64</v>
      </c>
      <c r="B66" s="96" t="s">
        <v>1</v>
      </c>
      <c r="C66" s="96"/>
      <c r="D66" s="96"/>
      <c r="E66" s="96"/>
      <c r="F66" s="115"/>
      <c r="G66" s="116" t="s">
        <v>22</v>
      </c>
      <c r="H66" s="63">
        <v>972</v>
      </c>
      <c r="I66" s="92">
        <v>300</v>
      </c>
      <c r="J66" s="117"/>
      <c r="K66" s="118"/>
      <c r="L66" s="98" t="e">
        <f>L67</f>
        <v>#REF!</v>
      </c>
    </row>
    <row r="67" spans="1:12" ht="56.25" customHeight="1" x14ac:dyDescent="0.25">
      <c r="A67" s="76" t="s">
        <v>64</v>
      </c>
      <c r="B67" s="77" t="s">
        <v>1</v>
      </c>
      <c r="C67" s="77" t="s">
        <v>10</v>
      </c>
      <c r="D67" s="77"/>
      <c r="E67" s="77"/>
      <c r="F67" s="119"/>
      <c r="G67" s="78" t="s">
        <v>32</v>
      </c>
      <c r="H67" s="79">
        <v>972</v>
      </c>
      <c r="I67" s="80">
        <v>309</v>
      </c>
      <c r="J67" s="81"/>
      <c r="K67" s="82" t="s">
        <v>3</v>
      </c>
      <c r="L67" s="83" t="e">
        <f>L68</f>
        <v>#REF!</v>
      </c>
    </row>
    <row r="68" spans="1:12" ht="55.5" customHeight="1" x14ac:dyDescent="0.25">
      <c r="A68" s="99" t="s">
        <v>64</v>
      </c>
      <c r="B68" s="100" t="s">
        <v>1</v>
      </c>
      <c r="C68" s="100" t="s">
        <v>10</v>
      </c>
      <c r="D68" s="100" t="s">
        <v>10</v>
      </c>
      <c r="E68" s="100"/>
      <c r="F68" s="103"/>
      <c r="G68" s="120" t="s">
        <v>91</v>
      </c>
      <c r="H68" s="121">
        <v>972</v>
      </c>
      <c r="I68" s="122">
        <v>309</v>
      </c>
      <c r="J68" s="123">
        <v>2190300</v>
      </c>
      <c r="K68" s="124"/>
      <c r="L68" s="125" t="e">
        <f>L69</f>
        <v>#REF!</v>
      </c>
    </row>
    <row r="69" spans="1:12" ht="49.5" customHeight="1" x14ac:dyDescent="0.25">
      <c r="A69" s="101" t="s">
        <v>64</v>
      </c>
      <c r="B69" s="102" t="s">
        <v>1</v>
      </c>
      <c r="C69" s="102" t="s">
        <v>10</v>
      </c>
      <c r="D69" s="102" t="s">
        <v>10</v>
      </c>
      <c r="E69" s="102" t="s">
        <v>10</v>
      </c>
      <c r="F69" s="24"/>
      <c r="G69" s="39" t="s">
        <v>76</v>
      </c>
      <c r="H69" s="26">
        <v>972</v>
      </c>
      <c r="I69" s="27">
        <v>309</v>
      </c>
      <c r="J69" s="28">
        <v>2190300</v>
      </c>
      <c r="K69" s="29">
        <v>200</v>
      </c>
      <c r="L69" s="30" t="e">
        <f>#REF!</f>
        <v>#REF!</v>
      </c>
    </row>
    <row r="70" spans="1:12" ht="13.8" x14ac:dyDescent="0.25">
      <c r="A70" s="95" t="s">
        <v>64</v>
      </c>
      <c r="B70" s="96" t="s">
        <v>64</v>
      </c>
      <c r="C70" s="96"/>
      <c r="D70" s="96"/>
      <c r="E70" s="96"/>
      <c r="F70" s="97"/>
      <c r="G70" s="91" t="s">
        <v>81</v>
      </c>
      <c r="H70" s="63">
        <v>972</v>
      </c>
      <c r="I70" s="92">
        <v>400</v>
      </c>
      <c r="J70" s="93"/>
      <c r="K70" s="94"/>
      <c r="L70" s="98">
        <f>L71</f>
        <v>100</v>
      </c>
    </row>
    <row r="71" spans="1:12" ht="27.75" customHeight="1" x14ac:dyDescent="0.25">
      <c r="A71" s="76" t="s">
        <v>64</v>
      </c>
      <c r="B71" s="77" t="s">
        <v>64</v>
      </c>
      <c r="C71" s="77" t="s">
        <v>10</v>
      </c>
      <c r="D71" s="77"/>
      <c r="E71" s="77"/>
      <c r="F71" s="126"/>
      <c r="G71" s="129" t="s">
        <v>82</v>
      </c>
      <c r="H71" s="79">
        <v>972</v>
      </c>
      <c r="I71" s="80">
        <v>401</v>
      </c>
      <c r="J71" s="127"/>
      <c r="K71" s="128"/>
      <c r="L71" s="83">
        <f>L72</f>
        <v>100</v>
      </c>
    </row>
    <row r="72" spans="1:12" ht="57.75" customHeight="1" x14ac:dyDescent="0.25">
      <c r="A72" s="99" t="s">
        <v>64</v>
      </c>
      <c r="B72" s="100" t="s">
        <v>64</v>
      </c>
      <c r="C72" s="100" t="s">
        <v>10</v>
      </c>
      <c r="D72" s="100" t="s">
        <v>10</v>
      </c>
      <c r="E72" s="100"/>
      <c r="F72" s="24"/>
      <c r="G72" s="38" t="s">
        <v>90</v>
      </c>
      <c r="H72" s="19">
        <v>972</v>
      </c>
      <c r="I72" s="20">
        <v>401</v>
      </c>
      <c r="J72" s="21">
        <v>7950300</v>
      </c>
      <c r="K72" s="29"/>
      <c r="L72" s="23">
        <v>100</v>
      </c>
    </row>
    <row r="73" spans="1:12" ht="48.75" customHeight="1" x14ac:dyDescent="0.25">
      <c r="A73" s="101" t="s">
        <v>64</v>
      </c>
      <c r="B73" s="102" t="s">
        <v>64</v>
      </c>
      <c r="C73" s="102" t="s">
        <v>10</v>
      </c>
      <c r="D73" s="102" t="s">
        <v>10</v>
      </c>
      <c r="E73" s="102" t="s">
        <v>10</v>
      </c>
      <c r="F73" s="24"/>
      <c r="G73" s="39" t="s">
        <v>76</v>
      </c>
      <c r="H73" s="26">
        <v>972</v>
      </c>
      <c r="I73" s="44">
        <v>401</v>
      </c>
      <c r="J73" s="34">
        <v>7950300</v>
      </c>
      <c r="K73" s="29">
        <v>200</v>
      </c>
      <c r="L73" s="30">
        <v>100</v>
      </c>
    </row>
    <row r="74" spans="1:12" ht="36.75" customHeight="1" x14ac:dyDescent="0.25">
      <c r="A74" s="68" t="s">
        <v>64</v>
      </c>
      <c r="B74" s="69" t="s">
        <v>65</v>
      </c>
      <c r="C74" s="69"/>
      <c r="D74" s="69"/>
      <c r="E74" s="69"/>
      <c r="F74" s="15"/>
      <c r="G74" s="70" t="s">
        <v>23</v>
      </c>
      <c r="H74" s="71">
        <v>972</v>
      </c>
      <c r="I74" s="72">
        <v>500</v>
      </c>
      <c r="J74" s="73"/>
      <c r="K74" s="74"/>
      <c r="L74" s="75" t="e">
        <f>L75</f>
        <v>#REF!</v>
      </c>
    </row>
    <row r="75" spans="1:12" ht="27.75" customHeight="1" x14ac:dyDescent="0.25">
      <c r="A75" s="76" t="s">
        <v>64</v>
      </c>
      <c r="B75" s="77" t="s">
        <v>65</v>
      </c>
      <c r="C75" s="77" t="s">
        <v>10</v>
      </c>
      <c r="D75" s="77"/>
      <c r="E75" s="77"/>
      <c r="F75" s="16"/>
      <c r="G75" s="78" t="s">
        <v>5</v>
      </c>
      <c r="H75" s="79">
        <v>972</v>
      </c>
      <c r="I75" s="80">
        <v>503</v>
      </c>
      <c r="J75" s="81"/>
      <c r="K75" s="82"/>
      <c r="L75" s="83" t="e">
        <f>L76</f>
        <v>#REF!</v>
      </c>
    </row>
    <row r="76" spans="1:12" ht="23.25" customHeight="1" x14ac:dyDescent="0.25">
      <c r="A76" s="99" t="s">
        <v>64</v>
      </c>
      <c r="B76" s="100" t="s">
        <v>65</v>
      </c>
      <c r="C76" s="100" t="s">
        <v>10</v>
      </c>
      <c r="D76" s="100" t="s">
        <v>10</v>
      </c>
      <c r="E76" s="100"/>
      <c r="F76" s="17"/>
      <c r="G76" s="18" t="s">
        <v>39</v>
      </c>
      <c r="H76" s="19">
        <v>972</v>
      </c>
      <c r="I76" s="20">
        <v>503</v>
      </c>
      <c r="J76" s="21">
        <v>6000000</v>
      </c>
      <c r="K76" s="22"/>
      <c r="L76" s="23" t="e">
        <f>L77</f>
        <v>#REF!</v>
      </c>
    </row>
    <row r="77" spans="1:12" ht="45.75" customHeight="1" x14ac:dyDescent="0.25">
      <c r="A77" s="101" t="s">
        <v>64</v>
      </c>
      <c r="B77" s="102" t="s">
        <v>65</v>
      </c>
      <c r="C77" s="102" t="s">
        <v>10</v>
      </c>
      <c r="D77" s="102" t="s">
        <v>10</v>
      </c>
      <c r="E77" s="102" t="s">
        <v>10</v>
      </c>
      <c r="F77" s="24"/>
      <c r="G77" s="39" t="s">
        <v>76</v>
      </c>
      <c r="H77" s="26">
        <v>972</v>
      </c>
      <c r="I77" s="27">
        <v>503</v>
      </c>
      <c r="J77" s="28">
        <v>6000000</v>
      </c>
      <c r="K77" s="29">
        <v>200</v>
      </c>
      <c r="L77" s="30" t="e">
        <f>#REF!</f>
        <v>#REF!</v>
      </c>
    </row>
    <row r="78" spans="1:12" ht="30.75" customHeight="1" x14ac:dyDescent="0.25">
      <c r="A78" s="68" t="s">
        <v>64</v>
      </c>
      <c r="B78" s="69" t="s">
        <v>66</v>
      </c>
      <c r="C78" s="69"/>
      <c r="D78" s="69"/>
      <c r="E78" s="69"/>
      <c r="F78" s="15"/>
      <c r="G78" s="70" t="s">
        <v>26</v>
      </c>
      <c r="H78" s="71">
        <v>972</v>
      </c>
      <c r="I78" s="72">
        <v>600</v>
      </c>
      <c r="J78" s="73"/>
      <c r="K78" s="74"/>
      <c r="L78" s="75" t="e">
        <f>L79</f>
        <v>#REF!</v>
      </c>
    </row>
    <row r="79" spans="1:12" ht="33.75" customHeight="1" x14ac:dyDescent="0.25">
      <c r="A79" s="76" t="s">
        <v>64</v>
      </c>
      <c r="B79" s="77" t="s">
        <v>66</v>
      </c>
      <c r="C79" s="77" t="s">
        <v>10</v>
      </c>
      <c r="D79" s="77"/>
      <c r="E79" s="77"/>
      <c r="F79" s="16"/>
      <c r="G79" s="78" t="s">
        <v>27</v>
      </c>
      <c r="H79" s="79">
        <v>972</v>
      </c>
      <c r="I79" s="80">
        <v>605</v>
      </c>
      <c r="J79" s="81"/>
      <c r="K79" s="82"/>
      <c r="L79" s="83" t="e">
        <f>L80</f>
        <v>#REF!</v>
      </c>
    </row>
    <row r="80" spans="1:12" ht="51" customHeight="1" x14ac:dyDescent="0.25">
      <c r="A80" s="99" t="s">
        <v>64</v>
      </c>
      <c r="B80" s="100" t="s">
        <v>66</v>
      </c>
      <c r="C80" s="100" t="s">
        <v>10</v>
      </c>
      <c r="D80" s="100" t="s">
        <v>10</v>
      </c>
      <c r="E80" s="100"/>
      <c r="F80" s="17"/>
      <c r="G80" s="18" t="s">
        <v>28</v>
      </c>
      <c r="H80" s="19">
        <v>972</v>
      </c>
      <c r="I80" s="20">
        <v>605</v>
      </c>
      <c r="J80" s="21">
        <v>4100100</v>
      </c>
      <c r="K80" s="22"/>
      <c r="L80" s="23" t="e">
        <f>L81</f>
        <v>#REF!</v>
      </c>
    </row>
    <row r="81" spans="1:12" ht="46.5" customHeight="1" x14ac:dyDescent="0.25">
      <c r="A81" s="101" t="s">
        <v>64</v>
      </c>
      <c r="B81" s="102" t="s">
        <v>66</v>
      </c>
      <c r="C81" s="102" t="s">
        <v>10</v>
      </c>
      <c r="D81" s="102" t="s">
        <v>10</v>
      </c>
      <c r="E81" s="102" t="s">
        <v>10</v>
      </c>
      <c r="F81" s="24"/>
      <c r="G81" s="39" t="s">
        <v>76</v>
      </c>
      <c r="H81" s="26">
        <v>972</v>
      </c>
      <c r="I81" s="27">
        <v>605</v>
      </c>
      <c r="J81" s="28">
        <v>4100100</v>
      </c>
      <c r="K81" s="29">
        <v>200</v>
      </c>
      <c r="L81" s="30" t="e">
        <f>#REF!</f>
        <v>#REF!</v>
      </c>
    </row>
    <row r="82" spans="1:12" ht="25.5" customHeight="1" x14ac:dyDescent="0.25">
      <c r="A82" s="68" t="s">
        <v>64</v>
      </c>
      <c r="B82" s="69" t="s">
        <v>67</v>
      </c>
      <c r="C82" s="69"/>
      <c r="D82" s="69"/>
      <c r="E82" s="69"/>
      <c r="F82" s="15"/>
      <c r="G82" s="70" t="s">
        <v>25</v>
      </c>
      <c r="H82" s="71">
        <v>972</v>
      </c>
      <c r="I82" s="72">
        <v>700</v>
      </c>
      <c r="J82" s="73"/>
      <c r="K82" s="74"/>
      <c r="L82" s="75" t="e">
        <f>L83</f>
        <v>#REF!</v>
      </c>
    </row>
    <row r="83" spans="1:12" ht="30.75" customHeight="1" x14ac:dyDescent="0.25">
      <c r="A83" s="76" t="s">
        <v>64</v>
      </c>
      <c r="B83" s="77" t="s">
        <v>67</v>
      </c>
      <c r="C83" s="77" t="s">
        <v>10</v>
      </c>
      <c r="D83" s="77"/>
      <c r="E83" s="77"/>
      <c r="F83" s="16"/>
      <c r="G83" s="78" t="s">
        <v>9</v>
      </c>
      <c r="H83" s="79">
        <v>972</v>
      </c>
      <c r="I83" s="80">
        <v>707</v>
      </c>
      <c r="J83" s="81"/>
      <c r="K83" s="82"/>
      <c r="L83" s="83" t="e">
        <f>L84+L86</f>
        <v>#REF!</v>
      </c>
    </row>
    <row r="84" spans="1:12" ht="36" customHeight="1" x14ac:dyDescent="0.25">
      <c r="A84" s="99" t="s">
        <v>64</v>
      </c>
      <c r="B84" s="100" t="s">
        <v>67</v>
      </c>
      <c r="C84" s="100" t="s">
        <v>10</v>
      </c>
      <c r="D84" s="100" t="s">
        <v>10</v>
      </c>
      <c r="E84" s="100"/>
      <c r="F84" s="17"/>
      <c r="G84" s="46" t="s">
        <v>54</v>
      </c>
      <c r="H84" s="19">
        <v>972</v>
      </c>
      <c r="I84" s="40">
        <v>707</v>
      </c>
      <c r="J84" s="21">
        <v>4310000</v>
      </c>
      <c r="K84" s="22"/>
      <c r="L84" s="23" t="e">
        <f>L85</f>
        <v>#REF!</v>
      </c>
    </row>
    <row r="85" spans="1:12" ht="49.5" customHeight="1" x14ac:dyDescent="0.25">
      <c r="A85" s="101" t="s">
        <v>64</v>
      </c>
      <c r="B85" s="102" t="s">
        <v>67</v>
      </c>
      <c r="C85" s="102" t="s">
        <v>10</v>
      </c>
      <c r="D85" s="102" t="s">
        <v>10</v>
      </c>
      <c r="E85" s="102" t="s">
        <v>10</v>
      </c>
      <c r="F85" s="24"/>
      <c r="G85" s="39" t="s">
        <v>76</v>
      </c>
      <c r="H85" s="26">
        <v>972</v>
      </c>
      <c r="I85" s="42">
        <v>707</v>
      </c>
      <c r="J85" s="28">
        <v>4310000</v>
      </c>
      <c r="K85" s="29">
        <v>200</v>
      </c>
      <c r="L85" s="30" t="e">
        <f>#REF!</f>
        <v>#REF!</v>
      </c>
    </row>
    <row r="86" spans="1:12" ht="41.25" customHeight="1" x14ac:dyDescent="0.25">
      <c r="A86" s="99" t="s">
        <v>64</v>
      </c>
      <c r="B86" s="100" t="s">
        <v>67</v>
      </c>
      <c r="C86" s="100" t="s">
        <v>1</v>
      </c>
      <c r="D86" s="100" t="s">
        <v>10</v>
      </c>
      <c r="E86" s="100"/>
      <c r="F86" s="17"/>
      <c r="G86" s="18" t="s">
        <v>55</v>
      </c>
      <c r="H86" s="19">
        <v>972</v>
      </c>
      <c r="I86" s="40">
        <v>707</v>
      </c>
      <c r="J86" s="21">
        <v>7950200</v>
      </c>
      <c r="K86" s="22"/>
      <c r="L86" s="23">
        <f>L87</f>
        <v>300</v>
      </c>
    </row>
    <row r="87" spans="1:12" ht="58.5" customHeight="1" x14ac:dyDescent="0.25">
      <c r="A87" s="101" t="s">
        <v>64</v>
      </c>
      <c r="B87" s="102" t="s">
        <v>67</v>
      </c>
      <c r="C87" s="102" t="s">
        <v>1</v>
      </c>
      <c r="D87" s="102" t="s">
        <v>10</v>
      </c>
      <c r="E87" s="102" t="s">
        <v>10</v>
      </c>
      <c r="F87" s="24"/>
      <c r="G87" s="39" t="s">
        <v>76</v>
      </c>
      <c r="H87" s="26">
        <v>972</v>
      </c>
      <c r="I87" s="42">
        <v>707</v>
      </c>
      <c r="J87" s="28">
        <v>7950200</v>
      </c>
      <c r="K87" s="29">
        <v>200</v>
      </c>
      <c r="L87" s="30">
        <v>300</v>
      </c>
    </row>
    <row r="88" spans="1:12" ht="26.25" customHeight="1" x14ac:dyDescent="0.25">
      <c r="A88" s="68" t="s">
        <v>64</v>
      </c>
      <c r="B88" s="69" t="s">
        <v>68</v>
      </c>
      <c r="C88" s="69"/>
      <c r="D88" s="69"/>
      <c r="E88" s="69"/>
      <c r="F88" s="15"/>
      <c r="G88" s="70" t="s">
        <v>31</v>
      </c>
      <c r="H88" s="71">
        <v>972</v>
      </c>
      <c r="I88" s="72">
        <v>800</v>
      </c>
      <c r="J88" s="73"/>
      <c r="K88" s="74"/>
      <c r="L88" s="75" t="e">
        <f>L89</f>
        <v>#REF!</v>
      </c>
    </row>
    <row r="89" spans="1:12" ht="32.25" customHeight="1" x14ac:dyDescent="0.25">
      <c r="A89" s="76" t="s">
        <v>64</v>
      </c>
      <c r="B89" s="77" t="s">
        <v>68</v>
      </c>
      <c r="C89" s="77" t="s">
        <v>10</v>
      </c>
      <c r="D89" s="77"/>
      <c r="E89" s="77"/>
      <c r="F89" s="16"/>
      <c r="G89" s="78" t="s">
        <v>42</v>
      </c>
      <c r="H89" s="79">
        <v>972</v>
      </c>
      <c r="I89" s="80">
        <v>801</v>
      </c>
      <c r="J89" s="81"/>
      <c r="K89" s="82"/>
      <c r="L89" s="83" t="e">
        <f>L90</f>
        <v>#REF!</v>
      </c>
    </row>
    <row r="90" spans="1:12" ht="63.75" customHeight="1" x14ac:dyDescent="0.25">
      <c r="A90" s="99" t="s">
        <v>64</v>
      </c>
      <c r="B90" s="100" t="s">
        <v>68</v>
      </c>
      <c r="C90" s="100" t="s">
        <v>10</v>
      </c>
      <c r="D90" s="100" t="s">
        <v>10</v>
      </c>
      <c r="E90" s="100"/>
      <c r="F90" s="17"/>
      <c r="G90" s="38" t="s">
        <v>89</v>
      </c>
      <c r="H90" s="19">
        <v>972</v>
      </c>
      <c r="I90" s="40">
        <v>801</v>
      </c>
      <c r="J90" s="21">
        <v>4400300</v>
      </c>
      <c r="K90" s="19"/>
      <c r="L90" s="23" t="e">
        <f>L91</f>
        <v>#REF!</v>
      </c>
    </row>
    <row r="91" spans="1:12" ht="56.25" customHeight="1" x14ac:dyDescent="0.25">
      <c r="A91" s="101" t="s">
        <v>64</v>
      </c>
      <c r="B91" s="102" t="s">
        <v>68</v>
      </c>
      <c r="C91" s="102" t="s">
        <v>10</v>
      </c>
      <c r="D91" s="102" t="s">
        <v>10</v>
      </c>
      <c r="E91" s="102" t="s">
        <v>10</v>
      </c>
      <c r="F91" s="24"/>
      <c r="G91" s="39" t="s">
        <v>76</v>
      </c>
      <c r="H91" s="26">
        <v>972</v>
      </c>
      <c r="I91" s="42">
        <v>801</v>
      </c>
      <c r="J91" s="28">
        <v>4400300</v>
      </c>
      <c r="K91" s="29">
        <v>200</v>
      </c>
      <c r="L91" s="30" t="e">
        <f>#REF!</f>
        <v>#REF!</v>
      </c>
    </row>
    <row r="92" spans="1:12" ht="29.25" customHeight="1" x14ac:dyDescent="0.25">
      <c r="A92" s="68" t="s">
        <v>64</v>
      </c>
      <c r="B92" s="69" t="s">
        <v>68</v>
      </c>
      <c r="C92" s="69" t="s">
        <v>1</v>
      </c>
      <c r="D92" s="69"/>
      <c r="E92" s="69"/>
      <c r="F92" s="15"/>
      <c r="G92" s="70" t="s">
        <v>24</v>
      </c>
      <c r="H92" s="71">
        <v>972</v>
      </c>
      <c r="I92" s="72">
        <v>1000</v>
      </c>
      <c r="J92" s="73"/>
      <c r="K92" s="74"/>
      <c r="L92" s="75" t="e">
        <f>L93+L96</f>
        <v>#REF!</v>
      </c>
    </row>
    <row r="93" spans="1:12" ht="32.25" customHeight="1" x14ac:dyDescent="0.25">
      <c r="A93" s="76" t="s">
        <v>64</v>
      </c>
      <c r="B93" s="77" t="s">
        <v>68</v>
      </c>
      <c r="C93" s="77" t="s">
        <v>1</v>
      </c>
      <c r="D93" s="77" t="s">
        <v>10</v>
      </c>
      <c r="E93" s="77"/>
      <c r="F93" s="103"/>
      <c r="G93" s="78" t="s">
        <v>50</v>
      </c>
      <c r="H93" s="79">
        <v>972</v>
      </c>
      <c r="I93" s="80">
        <v>1003</v>
      </c>
      <c r="J93" s="81"/>
      <c r="K93" s="82" t="s">
        <v>3</v>
      </c>
      <c r="L93" s="83" t="e">
        <f>L94</f>
        <v>#REF!</v>
      </c>
    </row>
    <row r="94" spans="1:12" ht="60.75" customHeight="1" x14ac:dyDescent="0.25">
      <c r="A94" s="101" t="s">
        <v>64</v>
      </c>
      <c r="B94" s="102" t="s">
        <v>68</v>
      </c>
      <c r="C94" s="102" t="s">
        <v>1</v>
      </c>
      <c r="D94" s="102" t="s">
        <v>10</v>
      </c>
      <c r="E94" s="102" t="s">
        <v>10</v>
      </c>
      <c r="F94" s="103"/>
      <c r="G94" s="18" t="s">
        <v>51</v>
      </c>
      <c r="H94" s="19">
        <v>972</v>
      </c>
      <c r="I94" s="20">
        <v>1003</v>
      </c>
      <c r="J94" s="21">
        <v>5050100</v>
      </c>
      <c r="K94" s="22"/>
      <c r="L94" s="23" t="e">
        <f>L95</f>
        <v>#REF!</v>
      </c>
    </row>
    <row r="95" spans="1:12" ht="45.75" customHeight="1" x14ac:dyDescent="0.25">
      <c r="A95" s="101" t="s">
        <v>64</v>
      </c>
      <c r="B95" s="102" t="s">
        <v>68</v>
      </c>
      <c r="C95" s="102" t="s">
        <v>1</v>
      </c>
      <c r="D95" s="102" t="s">
        <v>10</v>
      </c>
      <c r="E95" s="102">
        <v>2</v>
      </c>
      <c r="F95" s="104"/>
      <c r="G95" s="25" t="s">
        <v>56</v>
      </c>
      <c r="H95" s="26">
        <v>972</v>
      </c>
      <c r="I95" s="27">
        <v>1003</v>
      </c>
      <c r="J95" s="28">
        <v>5050100</v>
      </c>
      <c r="K95" s="29">
        <v>300</v>
      </c>
      <c r="L95" s="30" t="e">
        <f>#REF!</f>
        <v>#REF!</v>
      </c>
    </row>
    <row r="96" spans="1:12" ht="23.25" customHeight="1" x14ac:dyDescent="0.25">
      <c r="A96" s="76" t="s">
        <v>64</v>
      </c>
      <c r="B96" s="77" t="s">
        <v>68</v>
      </c>
      <c r="C96" s="77" t="s">
        <v>1</v>
      </c>
      <c r="D96" s="77" t="s">
        <v>1</v>
      </c>
      <c r="E96" s="77"/>
      <c r="F96" s="103"/>
      <c r="G96" s="78" t="s">
        <v>8</v>
      </c>
      <c r="H96" s="79">
        <v>972</v>
      </c>
      <c r="I96" s="80">
        <v>1004</v>
      </c>
      <c r="J96" s="81"/>
      <c r="K96" s="82" t="s">
        <v>3</v>
      </c>
      <c r="L96" s="83" t="e">
        <f>L97+L100+L102</f>
        <v>#REF!</v>
      </c>
    </row>
    <row r="97" spans="1:12" ht="63" customHeight="1" x14ac:dyDescent="0.25">
      <c r="A97" s="101" t="s">
        <v>64</v>
      </c>
      <c r="B97" s="102" t="s">
        <v>68</v>
      </c>
      <c r="C97" s="102" t="s">
        <v>1</v>
      </c>
      <c r="D97" s="102" t="s">
        <v>1</v>
      </c>
      <c r="E97" s="102" t="s">
        <v>10</v>
      </c>
      <c r="F97" s="103"/>
      <c r="G97" s="18" t="s">
        <v>86</v>
      </c>
      <c r="H97" s="19">
        <v>972</v>
      </c>
      <c r="I97" s="20">
        <v>1004</v>
      </c>
      <c r="J97" s="21">
        <v>28002</v>
      </c>
      <c r="K97" s="22"/>
      <c r="L97" s="23" t="e">
        <f>L98+L99</f>
        <v>#REF!</v>
      </c>
    </row>
    <row r="98" spans="1:12" ht="97.5" customHeight="1" x14ac:dyDescent="0.25">
      <c r="A98" s="99" t="s">
        <v>64</v>
      </c>
      <c r="B98" s="100" t="s">
        <v>68</v>
      </c>
      <c r="C98" s="100" t="s">
        <v>1</v>
      </c>
      <c r="D98" s="100" t="s">
        <v>1</v>
      </c>
      <c r="E98" s="100" t="s">
        <v>1</v>
      </c>
      <c r="F98" s="104"/>
      <c r="G98" s="25" t="s">
        <v>80</v>
      </c>
      <c r="H98" s="26">
        <v>972</v>
      </c>
      <c r="I98" s="27">
        <v>1004</v>
      </c>
      <c r="J98" s="28">
        <v>28002</v>
      </c>
      <c r="K98" s="29">
        <v>100</v>
      </c>
      <c r="L98" s="23" t="e">
        <f>#REF!</f>
        <v>#REF!</v>
      </c>
    </row>
    <row r="99" spans="1:12" ht="62.25" customHeight="1" x14ac:dyDescent="0.25">
      <c r="A99" s="101" t="s">
        <v>64</v>
      </c>
      <c r="B99" s="102" t="s">
        <v>68</v>
      </c>
      <c r="C99" s="102" t="s">
        <v>1</v>
      </c>
      <c r="D99" s="102" t="s">
        <v>1</v>
      </c>
      <c r="E99" s="102" t="s">
        <v>64</v>
      </c>
      <c r="F99" s="104"/>
      <c r="G99" s="25" t="s">
        <v>16</v>
      </c>
      <c r="H99" s="26">
        <v>972</v>
      </c>
      <c r="I99" s="27">
        <v>1004</v>
      </c>
      <c r="J99" s="28">
        <v>28002</v>
      </c>
      <c r="K99" s="29">
        <v>200</v>
      </c>
      <c r="L99" s="30" t="e">
        <f>#REF!+#REF!</f>
        <v>#REF!</v>
      </c>
    </row>
    <row r="100" spans="1:12" ht="69" customHeight="1" x14ac:dyDescent="0.25">
      <c r="A100" s="99" t="s">
        <v>64</v>
      </c>
      <c r="B100" s="100" t="s">
        <v>68</v>
      </c>
      <c r="C100" s="100" t="s">
        <v>1</v>
      </c>
      <c r="D100" s="100" t="s">
        <v>64</v>
      </c>
      <c r="E100" s="100"/>
      <c r="F100" s="103"/>
      <c r="G100" s="18" t="s">
        <v>87</v>
      </c>
      <c r="H100" s="19">
        <v>972</v>
      </c>
      <c r="I100" s="20">
        <v>1004</v>
      </c>
      <c r="J100" s="41">
        <v>5118003</v>
      </c>
      <c r="K100" s="22"/>
      <c r="L100" s="23" t="e">
        <f>L101</f>
        <v>#REF!</v>
      </c>
    </row>
    <row r="101" spans="1:12" ht="55.5" customHeight="1" x14ac:dyDescent="0.25">
      <c r="A101" s="101" t="s">
        <v>64</v>
      </c>
      <c r="B101" s="102" t="s">
        <v>68</v>
      </c>
      <c r="C101" s="102" t="s">
        <v>1</v>
      </c>
      <c r="D101" s="102" t="s">
        <v>64</v>
      </c>
      <c r="E101" s="102" t="s">
        <v>10</v>
      </c>
      <c r="F101" s="104"/>
      <c r="G101" s="47" t="s">
        <v>16</v>
      </c>
      <c r="H101" s="26">
        <v>972</v>
      </c>
      <c r="I101" s="27">
        <v>1004</v>
      </c>
      <c r="J101" s="43">
        <v>5118003</v>
      </c>
      <c r="K101" s="29">
        <v>300</v>
      </c>
      <c r="L101" s="30" t="e">
        <f>#REF!</f>
        <v>#REF!</v>
      </c>
    </row>
    <row r="102" spans="1:12" ht="71.25" customHeight="1" x14ac:dyDescent="0.25">
      <c r="A102" s="99" t="s">
        <v>64</v>
      </c>
      <c r="B102" s="100" t="s">
        <v>68</v>
      </c>
      <c r="C102" s="100" t="s">
        <v>1</v>
      </c>
      <c r="D102" s="100" t="s">
        <v>65</v>
      </c>
      <c r="E102" s="100"/>
      <c r="F102" s="103"/>
      <c r="G102" s="38" t="s">
        <v>88</v>
      </c>
      <c r="H102" s="19">
        <v>972</v>
      </c>
      <c r="I102" s="20">
        <v>1004</v>
      </c>
      <c r="J102" s="41">
        <v>5118004</v>
      </c>
      <c r="K102" s="22"/>
      <c r="L102" s="23" t="e">
        <f>L103</f>
        <v>#REF!</v>
      </c>
    </row>
    <row r="103" spans="1:12" ht="63.75" customHeight="1" x14ac:dyDescent="0.25">
      <c r="A103" s="101" t="s">
        <v>64</v>
      </c>
      <c r="B103" s="102" t="s">
        <v>68</v>
      </c>
      <c r="C103" s="102" t="s">
        <v>1</v>
      </c>
      <c r="D103" s="102" t="s">
        <v>65</v>
      </c>
      <c r="E103" s="102" t="s">
        <v>10</v>
      </c>
      <c r="F103" s="104"/>
      <c r="G103" s="47" t="s">
        <v>16</v>
      </c>
      <c r="H103" s="26">
        <v>972</v>
      </c>
      <c r="I103" s="27">
        <v>1004</v>
      </c>
      <c r="J103" s="43">
        <v>5118004</v>
      </c>
      <c r="K103" s="29">
        <v>300</v>
      </c>
      <c r="L103" s="30" t="e">
        <f>#REF!</f>
        <v>#REF!</v>
      </c>
    </row>
    <row r="104" spans="1:12" ht="29.25" customHeight="1" x14ac:dyDescent="0.25">
      <c r="A104" s="68" t="s">
        <v>64</v>
      </c>
      <c r="B104" s="69" t="s">
        <v>69</v>
      </c>
      <c r="C104" s="69"/>
      <c r="D104" s="69"/>
      <c r="E104" s="69"/>
      <c r="F104" s="15"/>
      <c r="G104" s="70" t="s">
        <v>29</v>
      </c>
      <c r="H104" s="71">
        <v>972</v>
      </c>
      <c r="I104" s="72">
        <v>1100</v>
      </c>
      <c r="J104" s="73"/>
      <c r="K104" s="74"/>
      <c r="L104" s="75" t="e">
        <f>L105</f>
        <v>#REF!</v>
      </c>
    </row>
    <row r="105" spans="1:12" ht="30.75" customHeight="1" x14ac:dyDescent="0.25">
      <c r="A105" s="76" t="s">
        <v>64</v>
      </c>
      <c r="B105" s="77" t="s">
        <v>69</v>
      </c>
      <c r="C105" s="77" t="s">
        <v>10</v>
      </c>
      <c r="D105" s="77"/>
      <c r="E105" s="77"/>
      <c r="F105" s="16"/>
      <c r="G105" s="78" t="s">
        <v>41</v>
      </c>
      <c r="H105" s="79">
        <v>972</v>
      </c>
      <c r="I105" s="80">
        <v>1101</v>
      </c>
      <c r="J105" s="81"/>
      <c r="K105" s="82"/>
      <c r="L105" s="83" t="e">
        <f>L106</f>
        <v>#REF!</v>
      </c>
    </row>
    <row r="106" spans="1:12" ht="51" customHeight="1" x14ac:dyDescent="0.25">
      <c r="A106" s="99" t="s">
        <v>64</v>
      </c>
      <c r="B106" s="100" t="s">
        <v>69</v>
      </c>
      <c r="C106" s="100" t="s">
        <v>10</v>
      </c>
      <c r="D106" s="100" t="s">
        <v>10</v>
      </c>
      <c r="E106" s="100"/>
      <c r="F106" s="17"/>
      <c r="G106" s="18" t="s">
        <v>85</v>
      </c>
      <c r="H106" s="19">
        <v>972</v>
      </c>
      <c r="I106" s="40">
        <v>1101</v>
      </c>
      <c r="J106" s="41">
        <v>4870100</v>
      </c>
      <c r="K106" s="19"/>
      <c r="L106" s="23" t="e">
        <f>L107</f>
        <v>#REF!</v>
      </c>
    </row>
    <row r="107" spans="1:12" ht="51" customHeight="1" x14ac:dyDescent="0.25">
      <c r="A107" s="101" t="s">
        <v>64</v>
      </c>
      <c r="B107" s="102" t="s">
        <v>69</v>
      </c>
      <c r="C107" s="102" t="s">
        <v>10</v>
      </c>
      <c r="D107" s="102" t="s">
        <v>10</v>
      </c>
      <c r="E107" s="102" t="s">
        <v>10</v>
      </c>
      <c r="F107" s="24"/>
      <c r="G107" s="39" t="s">
        <v>76</v>
      </c>
      <c r="H107" s="26">
        <v>972</v>
      </c>
      <c r="I107" s="42">
        <v>1101</v>
      </c>
      <c r="J107" s="43">
        <v>4870100</v>
      </c>
      <c r="K107" s="29">
        <v>200</v>
      </c>
      <c r="L107" s="30" t="e">
        <f>#REF!</f>
        <v>#REF!</v>
      </c>
    </row>
    <row r="108" spans="1:12" ht="30" customHeight="1" x14ac:dyDescent="0.25">
      <c r="A108" s="68" t="s">
        <v>64</v>
      </c>
      <c r="B108" s="69" t="s">
        <v>70</v>
      </c>
      <c r="C108" s="69"/>
      <c r="D108" s="69"/>
      <c r="E108" s="69"/>
      <c r="F108" s="15"/>
      <c r="G108" s="70" t="s">
        <v>36</v>
      </c>
      <c r="H108" s="71">
        <v>972</v>
      </c>
      <c r="I108" s="72">
        <v>1200</v>
      </c>
      <c r="J108" s="73"/>
      <c r="K108" s="74"/>
      <c r="L108" s="75" t="e">
        <f>L109</f>
        <v>#REF!</v>
      </c>
    </row>
    <row r="109" spans="1:12" ht="28.5" customHeight="1" x14ac:dyDescent="0.25">
      <c r="A109" s="76" t="s">
        <v>64</v>
      </c>
      <c r="B109" s="77" t="s">
        <v>70</v>
      </c>
      <c r="C109" s="77" t="s">
        <v>10</v>
      </c>
      <c r="D109" s="77"/>
      <c r="E109" s="77"/>
      <c r="F109" s="16"/>
      <c r="G109" s="78" t="s">
        <v>40</v>
      </c>
      <c r="H109" s="79">
        <v>972</v>
      </c>
      <c r="I109" s="80">
        <v>1202</v>
      </c>
      <c r="J109" s="81"/>
      <c r="K109" s="82"/>
      <c r="L109" s="83" t="e">
        <f>L110+L112</f>
        <v>#REF!</v>
      </c>
    </row>
    <row r="110" spans="1:12" ht="41.25" customHeight="1" x14ac:dyDescent="0.25">
      <c r="A110" s="99" t="s">
        <v>64</v>
      </c>
      <c r="B110" s="100" t="s">
        <v>70</v>
      </c>
      <c r="C110" s="100" t="s">
        <v>10</v>
      </c>
      <c r="D110" s="100" t="s">
        <v>10</v>
      </c>
      <c r="E110" s="100"/>
      <c r="F110" s="17"/>
      <c r="G110" s="46" t="s">
        <v>53</v>
      </c>
      <c r="H110" s="19">
        <v>972</v>
      </c>
      <c r="I110" s="40">
        <v>1202</v>
      </c>
      <c r="J110" s="41">
        <v>4570100</v>
      </c>
      <c r="K110" s="22"/>
      <c r="L110" s="23" t="e">
        <f>L111</f>
        <v>#REF!</v>
      </c>
    </row>
    <row r="111" spans="1:12" ht="52.5" customHeight="1" x14ac:dyDescent="0.25">
      <c r="A111" s="101" t="s">
        <v>64</v>
      </c>
      <c r="B111" s="102" t="s">
        <v>70</v>
      </c>
      <c r="C111" s="102" t="s">
        <v>10</v>
      </c>
      <c r="D111" s="102" t="s">
        <v>10</v>
      </c>
      <c r="E111" s="102" t="s">
        <v>10</v>
      </c>
      <c r="F111" s="24"/>
      <c r="G111" s="39" t="s">
        <v>76</v>
      </c>
      <c r="H111" s="26">
        <v>972</v>
      </c>
      <c r="I111" s="42">
        <v>1202</v>
      </c>
      <c r="J111" s="43">
        <v>4570100</v>
      </c>
      <c r="K111" s="29">
        <v>200</v>
      </c>
      <c r="L111" s="30" t="e">
        <f>#REF!</f>
        <v>#REF!</v>
      </c>
    </row>
    <row r="112" spans="1:12" ht="33.75" customHeight="1" x14ac:dyDescent="0.25">
      <c r="A112" s="99" t="s">
        <v>64</v>
      </c>
      <c r="B112" s="100" t="s">
        <v>70</v>
      </c>
      <c r="C112" s="100" t="s">
        <v>10</v>
      </c>
      <c r="D112" s="100" t="s">
        <v>1</v>
      </c>
      <c r="E112" s="100"/>
      <c r="F112" s="17"/>
      <c r="G112" s="38" t="s">
        <v>84</v>
      </c>
      <c r="H112" s="19">
        <v>972</v>
      </c>
      <c r="I112" s="40">
        <v>1202</v>
      </c>
      <c r="J112" s="21">
        <v>4570300</v>
      </c>
      <c r="K112" s="22"/>
      <c r="L112" s="23" t="e">
        <f>L113</f>
        <v>#REF!</v>
      </c>
    </row>
    <row r="113" spans="1:12" ht="51.75" customHeight="1" x14ac:dyDescent="0.25">
      <c r="A113" s="101" t="s">
        <v>64</v>
      </c>
      <c r="B113" s="102" t="s">
        <v>70</v>
      </c>
      <c r="C113" s="102" t="s">
        <v>10</v>
      </c>
      <c r="D113" s="102" t="s">
        <v>1</v>
      </c>
      <c r="E113" s="102" t="s">
        <v>10</v>
      </c>
      <c r="F113" s="31"/>
      <c r="G113" s="39" t="s">
        <v>76</v>
      </c>
      <c r="H113" s="26">
        <v>972</v>
      </c>
      <c r="I113" s="42">
        <v>1202</v>
      </c>
      <c r="J113" s="28">
        <v>4570300</v>
      </c>
      <c r="K113" s="29">
        <v>200</v>
      </c>
      <c r="L113" s="30" t="e">
        <f>#REF!</f>
        <v>#REF!</v>
      </c>
    </row>
    <row r="114" spans="1:12" ht="30" customHeight="1" x14ac:dyDescent="0.25">
      <c r="A114" s="105"/>
      <c r="B114" s="106"/>
      <c r="C114" s="106"/>
      <c r="D114" s="106"/>
      <c r="E114" s="106"/>
      <c r="F114" s="48"/>
      <c r="G114" s="49" t="s">
        <v>2</v>
      </c>
      <c r="H114" s="50"/>
      <c r="I114" s="51"/>
      <c r="J114" s="52"/>
      <c r="K114" s="53"/>
      <c r="L114" s="54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</vt:lpstr>
      <vt:lpstr>Лист13</vt:lpstr>
      <vt:lpstr>Ассигнования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2022-12-02T13:20:29Z</cp:lastPrinted>
  <dcterms:created xsi:type="dcterms:W3CDTF">1996-10-08T23:32:33Z</dcterms:created>
  <dcterms:modified xsi:type="dcterms:W3CDTF">2022-12-02T14:17:43Z</dcterms:modified>
</cp:coreProperties>
</file>